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060" windowHeight="8325"/>
  </bookViews>
  <sheets>
    <sheet name="sar" sheetId="1" r:id="rId1"/>
    <sheet name="calcs" sheetId="2" r:id="rId2"/>
    <sheet name="real_data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AB44" i="1"/>
  <c r="AB47"/>
  <c r="AA41"/>
  <c r="AA42"/>
  <c r="AA43"/>
  <c r="AA44"/>
  <c r="AA45"/>
  <c r="AA46"/>
  <c r="AA47"/>
  <c r="AA48"/>
  <c r="AA49"/>
  <c r="AA40"/>
  <c r="F40"/>
  <c r="E40"/>
  <c r="I14" i="3"/>
  <c r="AB49" i="1" s="1"/>
  <c r="I13" i="3"/>
  <c r="AB48" i="1" s="1"/>
  <c r="I11" i="3"/>
  <c r="AB46" i="1" s="1"/>
  <c r="I10" i="3"/>
  <c r="AB45" i="1" s="1"/>
  <c r="I8" i="3"/>
  <c r="AB43" i="1" s="1"/>
  <c r="I7" i="3"/>
  <c r="AB42" i="1" s="1"/>
  <c r="I6" i="3"/>
  <c r="AB41" i="1" s="1"/>
  <c r="I5" i="3"/>
  <c r="AB40" i="1" s="1"/>
  <c r="AW4" i="4"/>
  <c r="AX4"/>
  <c r="AY4"/>
  <c r="AZ4"/>
  <c r="AW5"/>
  <c r="AX5"/>
  <c r="AY5"/>
  <c r="AZ5"/>
  <c r="AW6"/>
  <c r="AX6"/>
  <c r="AY6"/>
  <c r="AZ6"/>
  <c r="AW7"/>
  <c r="AX7"/>
  <c r="AY7"/>
  <c r="AZ7"/>
  <c r="AW8"/>
  <c r="AX8"/>
  <c r="AY8"/>
  <c r="AZ8"/>
  <c r="AW9"/>
  <c r="AX9"/>
  <c r="AY9"/>
  <c r="AZ9"/>
  <c r="AW10"/>
  <c r="AX10"/>
  <c r="AY10"/>
  <c r="AZ10"/>
  <c r="AW11"/>
  <c r="AX11"/>
  <c r="AY11"/>
  <c r="AZ11"/>
  <c r="AW12"/>
  <c r="AX12"/>
  <c r="AY12"/>
  <c r="AZ12"/>
  <c r="AW13"/>
  <c r="AX13"/>
  <c r="AY13"/>
  <c r="AZ13"/>
  <c r="AW14"/>
  <c r="AX14"/>
  <c r="AY14"/>
  <c r="AZ14"/>
  <c r="AW15"/>
  <c r="AX15"/>
  <c r="AY15"/>
  <c r="AZ15"/>
  <c r="AW16"/>
  <c r="AX16"/>
  <c r="AY16"/>
  <c r="AZ16"/>
  <c r="AW17"/>
  <c r="AX17"/>
  <c r="AY17"/>
  <c r="AZ17"/>
  <c r="AW18"/>
  <c r="AX18"/>
  <c r="AY18"/>
  <c r="AZ18"/>
  <c r="AW19"/>
  <c r="AX19"/>
  <c r="AY19"/>
  <c r="AZ19"/>
  <c r="AW20"/>
  <c r="AX20"/>
  <c r="AY20"/>
  <c r="AZ20"/>
  <c r="AW21"/>
  <c r="AX21"/>
  <c r="AY21"/>
  <c r="AZ21"/>
  <c r="AW22"/>
  <c r="AX22"/>
  <c r="AY22"/>
  <c r="AZ22"/>
  <c r="AW23"/>
  <c r="AX23"/>
  <c r="AY23"/>
  <c r="AZ23"/>
  <c r="AW24"/>
  <c r="AX24"/>
  <c r="AY24"/>
  <c r="AZ24"/>
  <c r="AW25"/>
  <c r="AX25"/>
  <c r="AY25"/>
  <c r="AZ25"/>
  <c r="AW26"/>
  <c r="AX26"/>
  <c r="AY26"/>
  <c r="AZ26"/>
  <c r="AW27"/>
  <c r="AX27"/>
  <c r="AY27"/>
  <c r="AZ27"/>
  <c r="AW28"/>
  <c r="AX28"/>
  <c r="AY28"/>
  <c r="AZ28"/>
  <c r="AW29"/>
  <c r="AX29"/>
  <c r="AY29"/>
  <c r="AZ29"/>
  <c r="AW30"/>
  <c r="AX30"/>
  <c r="AY30"/>
  <c r="AZ30"/>
  <c r="AW31"/>
  <c r="AX31"/>
  <c r="AY31"/>
  <c r="AZ31"/>
  <c r="AW32"/>
  <c r="AX32"/>
  <c r="AY32"/>
  <c r="AZ32"/>
  <c r="AW33"/>
  <c r="AX33"/>
  <c r="AY33"/>
  <c r="AZ33"/>
  <c r="AW34"/>
  <c r="AX34"/>
  <c r="AY34"/>
  <c r="AZ34"/>
  <c r="AW35"/>
  <c r="AX35"/>
  <c r="AY35"/>
  <c r="AZ35"/>
  <c r="AX3"/>
  <c r="AY3"/>
  <c r="AZ3"/>
  <c r="AW3"/>
  <c r="AS4"/>
  <c r="AT4"/>
  <c r="AU4"/>
  <c r="AV4"/>
  <c r="AS5"/>
  <c r="AT5"/>
  <c r="AU5"/>
  <c r="AV5"/>
  <c r="AS6"/>
  <c r="AT6"/>
  <c r="AU6"/>
  <c r="AV6"/>
  <c r="AS7"/>
  <c r="AT7"/>
  <c r="AU7"/>
  <c r="AV7"/>
  <c r="AS8"/>
  <c r="AT8"/>
  <c r="AU8"/>
  <c r="AV8"/>
  <c r="AS9"/>
  <c r="AT9"/>
  <c r="AU9"/>
  <c r="AV9"/>
  <c r="AS10"/>
  <c r="AT10"/>
  <c r="AU10"/>
  <c r="AV10"/>
  <c r="AS11"/>
  <c r="AT11"/>
  <c r="AU11"/>
  <c r="AV11"/>
  <c r="AS12"/>
  <c r="AT12"/>
  <c r="AU12"/>
  <c r="AV12"/>
  <c r="AS13"/>
  <c r="AT13"/>
  <c r="AU13"/>
  <c r="AV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V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AS29"/>
  <c r="AT29"/>
  <c r="AU29"/>
  <c r="AV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V3"/>
  <c r="AU3"/>
  <c r="AT3"/>
  <c r="AS3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45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84"/>
  <c r="J5" i="2"/>
  <c r="J4"/>
  <c r="G5"/>
  <c r="G4"/>
  <c r="D7"/>
  <c r="D13" s="1"/>
  <c r="D6"/>
  <c r="D5"/>
  <c r="D4"/>
  <c r="D10" s="1"/>
  <c r="J6" l="1"/>
  <c r="J10" s="1"/>
  <c r="D12"/>
  <c r="D11"/>
  <c r="G6"/>
  <c r="G11" s="1"/>
  <c r="D14" l="1"/>
  <c r="D20" s="1"/>
  <c r="J11"/>
  <c r="J12" s="1"/>
  <c r="D19"/>
  <c r="D17"/>
  <c r="D18"/>
  <c r="G10"/>
</calcChain>
</file>

<file path=xl/sharedStrings.xml><?xml version="1.0" encoding="utf-8"?>
<sst xmlns="http://schemas.openxmlformats.org/spreadsheetml/2006/main" count="114" uniqueCount="60">
  <si>
    <t>seq</t>
  </si>
  <si>
    <t>hhid</t>
  </si>
  <si>
    <t>pnum</t>
  </si>
  <si>
    <t>ageh</t>
  </si>
  <si>
    <t>Carsh</t>
  </si>
  <si>
    <t>Distmov0</t>
  </si>
  <si>
    <t>Distwrk0</t>
  </si>
  <si>
    <t>Econach</t>
  </si>
  <si>
    <t>ethew</t>
  </si>
  <si>
    <t>Genind</t>
  </si>
  <si>
    <t>Health</t>
  </si>
  <si>
    <t>hhlthind</t>
  </si>
  <si>
    <t>hmigind</t>
  </si>
  <si>
    <t>hnresidn</t>
  </si>
  <si>
    <t>hourspw</t>
  </si>
  <si>
    <t>hrp</t>
  </si>
  <si>
    <t>hrsocgrd</t>
  </si>
  <si>
    <t>id</t>
  </si>
  <si>
    <t>Indstry0</t>
  </si>
  <si>
    <t>Isco3</t>
  </si>
  <si>
    <t>lastwork</t>
  </si>
  <si>
    <t>llti</t>
  </si>
  <si>
    <t>migind</t>
  </si>
  <si>
    <t>nssec</t>
  </si>
  <si>
    <t>oncperim</t>
  </si>
  <si>
    <t>popbase</t>
  </si>
  <si>
    <t>provcare</t>
  </si>
  <si>
    <t>sex</t>
  </si>
  <si>
    <t>socmin</t>
  </si>
  <si>
    <t>stahukh</t>
  </si>
  <si>
    <t>Tranwrk0</t>
  </si>
  <si>
    <t>Wrkplce0</t>
  </si>
  <si>
    <t>weight</t>
  </si>
  <si>
    <t>Age</t>
  </si>
  <si>
    <t>&lt;24</t>
  </si>
  <si>
    <t>25-44</t>
  </si>
  <si>
    <t>45-64</t>
  </si>
  <si>
    <t>65+</t>
  </si>
  <si>
    <t>Ethnicity</t>
  </si>
  <si>
    <t>White</t>
  </si>
  <si>
    <t>Not white</t>
  </si>
  <si>
    <t>Social group</t>
  </si>
  <si>
    <t>Prof/manag</t>
  </si>
  <si>
    <t>Other</t>
  </si>
  <si>
    <t>City centre area</t>
  </si>
  <si>
    <t>Harehills</t>
  </si>
  <si>
    <t>Students</t>
  </si>
  <si>
    <t>Headingley</t>
  </si>
  <si>
    <t>Wetherby</t>
  </si>
  <si>
    <t>Morley N</t>
  </si>
  <si>
    <t>Count of ageh</t>
  </si>
  <si>
    <t>Column Labels</t>
  </si>
  <si>
    <t>Row Labels</t>
  </si>
  <si>
    <t>(blank)</t>
  </si>
  <si>
    <t>Grand Total</t>
  </si>
  <si>
    <t>Target Area</t>
  </si>
  <si>
    <t xml:space="preserve"> </t>
  </si>
  <si>
    <t>Working suburb</t>
  </si>
  <si>
    <t>Retirement town</t>
  </si>
  <si>
    <t>educ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</si>
</sst>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Age Structure (Model)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calcs!$C$17:$C$20</c:f>
              <c:strCache>
                <c:ptCount val="4"/>
                <c:pt idx="0">
                  <c:v>&lt;24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</c:strCache>
            </c:strRef>
          </c:cat>
          <c:val>
            <c:numRef>
              <c:f>calcs!$D$17:$D$20</c:f>
              <c:numCache>
                <c:formatCode>0%</c:formatCode>
                <c:ptCount val="4"/>
                <c:pt idx="0">
                  <c:v>0.15</c:v>
                </c:pt>
                <c:pt idx="1">
                  <c:v>0.4</c:v>
                </c:pt>
                <c:pt idx="2">
                  <c:v>0.3</c:v>
                </c:pt>
                <c:pt idx="3">
                  <c:v>0.15</c:v>
                </c:pt>
              </c:numCache>
            </c:numRef>
          </c:val>
        </c:ser>
        <c:axId val="74550656"/>
        <c:axId val="77395072"/>
      </c:barChart>
      <c:catAx>
        <c:axId val="74550656"/>
        <c:scaling>
          <c:orientation val="minMax"/>
        </c:scaling>
        <c:axPos val="b"/>
        <c:tickLblPos val="nextTo"/>
        <c:crossAx val="77395072"/>
        <c:crosses val="autoZero"/>
        <c:auto val="1"/>
        <c:lblAlgn val="ctr"/>
        <c:lblOffset val="100"/>
      </c:catAx>
      <c:valAx>
        <c:axId val="77395072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7455065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Ethnicity (Model)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calcs!$F$10:$F$11</c:f>
              <c:strCache>
                <c:ptCount val="2"/>
                <c:pt idx="0">
                  <c:v>White</c:v>
                </c:pt>
                <c:pt idx="1">
                  <c:v>Not white</c:v>
                </c:pt>
              </c:strCache>
            </c:strRef>
          </c:cat>
          <c:val>
            <c:numRef>
              <c:f>calcs!$G$10:$G$11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axId val="77415168"/>
        <c:axId val="77416704"/>
      </c:barChart>
      <c:catAx>
        <c:axId val="77415168"/>
        <c:scaling>
          <c:orientation val="minMax"/>
        </c:scaling>
        <c:axPos val="b"/>
        <c:tickLblPos val="nextTo"/>
        <c:crossAx val="77416704"/>
        <c:crosses val="autoZero"/>
        <c:auto val="1"/>
        <c:lblAlgn val="ctr"/>
        <c:lblOffset val="100"/>
      </c:catAx>
      <c:valAx>
        <c:axId val="77416704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7741516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Social grade (model)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calcs!$I$10:$I$11</c:f>
              <c:strCache>
                <c:ptCount val="2"/>
                <c:pt idx="0">
                  <c:v>Prof/manag</c:v>
                </c:pt>
                <c:pt idx="1">
                  <c:v>Other</c:v>
                </c:pt>
              </c:strCache>
            </c:strRef>
          </c:cat>
          <c:val>
            <c:numRef>
              <c:f>calcs!$J$10:$J$11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axId val="77444992"/>
        <c:axId val="77446528"/>
      </c:barChart>
      <c:catAx>
        <c:axId val="77444992"/>
        <c:scaling>
          <c:orientation val="minMax"/>
        </c:scaling>
        <c:axPos val="b"/>
        <c:tickLblPos val="nextTo"/>
        <c:crossAx val="77446528"/>
        <c:crosses val="autoZero"/>
        <c:auto val="1"/>
        <c:lblAlgn val="ctr"/>
        <c:lblOffset val="100"/>
      </c:catAx>
      <c:valAx>
        <c:axId val="77446528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774449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Age (target)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howVal val="1"/>
          </c:dLbls>
          <c:cat>
            <c:strRef>
              <c:f>sar!$AA$40:$AA$43</c:f>
              <c:strCache>
                <c:ptCount val="4"/>
                <c:pt idx="0">
                  <c:v>&lt;24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</c:strCache>
            </c:strRef>
          </c:cat>
          <c:val>
            <c:numRef>
              <c:f>sar!$AB$40:$AB$43</c:f>
              <c:numCache>
                <c:formatCode>0%</c:formatCode>
                <c:ptCount val="4"/>
                <c:pt idx="0">
                  <c:v>0.56150596421471177</c:v>
                </c:pt>
                <c:pt idx="1">
                  <c:v>0.26159708416169647</c:v>
                </c:pt>
                <c:pt idx="2">
                  <c:v>0.11203611663353213</c:v>
                </c:pt>
                <c:pt idx="3">
                  <c:v>6.4860834990059638E-2</c:v>
                </c:pt>
              </c:numCache>
            </c:numRef>
          </c:val>
        </c:ser>
        <c:axId val="77597696"/>
        <c:axId val="77636352"/>
      </c:barChart>
      <c:catAx>
        <c:axId val="77597696"/>
        <c:scaling>
          <c:orientation val="minMax"/>
        </c:scaling>
        <c:axPos val="b"/>
        <c:tickLblPos val="nextTo"/>
        <c:crossAx val="77636352"/>
        <c:crosses val="autoZero"/>
        <c:auto val="1"/>
        <c:lblAlgn val="ctr"/>
        <c:lblOffset val="100"/>
      </c:catAx>
      <c:valAx>
        <c:axId val="77636352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775976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Ethnicity (target)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howVal val="1"/>
          </c:dLbls>
          <c:cat>
            <c:strRef>
              <c:f>sar!$AA$45:$AA$46</c:f>
              <c:strCache>
                <c:ptCount val="2"/>
                <c:pt idx="0">
                  <c:v>White</c:v>
                </c:pt>
                <c:pt idx="1">
                  <c:v>Not white</c:v>
                </c:pt>
              </c:strCache>
            </c:strRef>
          </c:cat>
          <c:val>
            <c:numRef>
              <c:f>sar!$AB$45:$AB$46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axId val="82248064"/>
        <c:axId val="82249600"/>
      </c:barChart>
      <c:catAx>
        <c:axId val="82248064"/>
        <c:scaling>
          <c:orientation val="minMax"/>
        </c:scaling>
        <c:axPos val="b"/>
        <c:tickLblPos val="nextTo"/>
        <c:crossAx val="82249600"/>
        <c:crosses val="autoZero"/>
        <c:auto val="1"/>
        <c:lblAlgn val="ctr"/>
        <c:lblOffset val="100"/>
      </c:catAx>
      <c:valAx>
        <c:axId val="82249600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822480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Social grade (target)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howVal val="1"/>
          </c:dLbls>
          <c:cat>
            <c:strRef>
              <c:f>sar!$AA$48:$AA$49</c:f>
              <c:strCache>
                <c:ptCount val="2"/>
                <c:pt idx="0">
                  <c:v>Prof/manag</c:v>
                </c:pt>
                <c:pt idx="1">
                  <c:v>Other</c:v>
                </c:pt>
              </c:strCache>
            </c:strRef>
          </c:cat>
          <c:val>
            <c:numRef>
              <c:f>sar!$AB$48:$AB$49</c:f>
              <c:numCache>
                <c:formatCode>0%</c:formatCode>
                <c:ptCount val="2"/>
                <c:pt idx="0">
                  <c:v>0.23</c:v>
                </c:pt>
                <c:pt idx="1">
                  <c:v>0.77</c:v>
                </c:pt>
              </c:numCache>
            </c:numRef>
          </c:val>
        </c:ser>
        <c:axId val="82281984"/>
        <c:axId val="82283520"/>
      </c:barChart>
      <c:catAx>
        <c:axId val="82281984"/>
        <c:scaling>
          <c:orientation val="minMax"/>
        </c:scaling>
        <c:axPos val="b"/>
        <c:tickLblPos val="nextTo"/>
        <c:crossAx val="82283520"/>
        <c:crosses val="autoZero"/>
        <c:auto val="1"/>
        <c:lblAlgn val="ctr"/>
        <c:lblOffset val="100"/>
      </c:catAx>
      <c:valAx>
        <c:axId val="82283520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822819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22</xdr:row>
      <xdr:rowOff>66675</xdr:rowOff>
    </xdr:from>
    <xdr:to>
      <xdr:col>8</xdr:col>
      <xdr:colOff>504825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76200</xdr:rowOff>
    </xdr:from>
    <xdr:to>
      <xdr:col>17</xdr:col>
      <xdr:colOff>304800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22</xdr:row>
      <xdr:rowOff>66675</xdr:rowOff>
    </xdr:from>
    <xdr:to>
      <xdr:col>25</xdr:col>
      <xdr:colOff>304800</xdr:colOff>
      <xdr:row>37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41</xdr:row>
      <xdr:rowOff>19050</xdr:rowOff>
    </xdr:from>
    <xdr:to>
      <xdr:col>8</xdr:col>
      <xdr:colOff>333375</xdr:colOff>
      <xdr:row>55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104775</xdr:colOff>
      <xdr:row>40</xdr:row>
      <xdr:rowOff>47625</xdr:rowOff>
    </xdr:from>
    <xdr:to>
      <xdr:col>17</xdr:col>
      <xdr:colOff>447675</xdr:colOff>
      <xdr:row>54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600075</xdr:colOff>
      <xdr:row>40</xdr:row>
      <xdr:rowOff>0</xdr:rowOff>
    </xdr:from>
    <xdr:to>
      <xdr:col>25</xdr:col>
      <xdr:colOff>295275</xdr:colOff>
      <xdr:row>54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49"/>
  <sheetViews>
    <sheetView tabSelected="1" topLeftCell="E1" zoomScaleNormal="100" workbookViewId="0">
      <selection activeCell="K22" sqref="K22"/>
    </sheetView>
  </sheetViews>
  <sheetFormatPr defaultRowHeight="15"/>
  <cols>
    <col min="5" max="5" width="11.5703125" customWidth="1"/>
  </cols>
  <sheetData>
    <row r="1" spans="2:35">
      <c r="B1" t="s">
        <v>0</v>
      </c>
      <c r="C1" t="s">
        <v>1</v>
      </c>
      <c r="D1" t="s">
        <v>32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59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</row>
    <row r="2" spans="2:35">
      <c r="B2">
        <v>657011</v>
      </c>
      <c r="C2">
        <v>211291</v>
      </c>
      <c r="D2">
        <v>5</v>
      </c>
      <c r="E2">
        <v>2</v>
      </c>
      <c r="F2">
        <v>36</v>
      </c>
      <c r="G2">
        <v>0</v>
      </c>
      <c r="H2">
        <v>-9</v>
      </c>
      <c r="I2">
        <v>-9</v>
      </c>
      <c r="J2">
        <v>2</v>
      </c>
      <c r="K2">
        <v>2</v>
      </c>
      <c r="L2">
        <v>8</v>
      </c>
      <c r="M2">
        <v>2</v>
      </c>
      <c r="N2">
        <v>1</v>
      </c>
      <c r="O2">
        <v>0</v>
      </c>
      <c r="P2">
        <v>0</v>
      </c>
      <c r="Q2">
        <v>4</v>
      </c>
      <c r="R2">
        <v>-9</v>
      </c>
      <c r="S2">
        <v>1</v>
      </c>
      <c r="T2">
        <v>5</v>
      </c>
      <c r="U2">
        <v>4</v>
      </c>
      <c r="V2">
        <v>932</v>
      </c>
      <c r="W2">
        <v>4</v>
      </c>
      <c r="X2">
        <v>2</v>
      </c>
      <c r="Y2">
        <v>2</v>
      </c>
      <c r="Z2">
        <v>0</v>
      </c>
      <c r="AA2">
        <v>34</v>
      </c>
      <c r="AB2">
        <v>1</v>
      </c>
      <c r="AC2">
        <v>1</v>
      </c>
      <c r="AD2">
        <v>1</v>
      </c>
      <c r="AE2">
        <v>2</v>
      </c>
      <c r="AF2">
        <v>913</v>
      </c>
      <c r="AG2">
        <v>1</v>
      </c>
      <c r="AH2">
        <v>-9</v>
      </c>
      <c r="AI2">
        <v>-9</v>
      </c>
    </row>
    <row r="3" spans="2:35">
      <c r="B3">
        <v>232837</v>
      </c>
      <c r="C3">
        <v>74109</v>
      </c>
      <c r="D3">
        <v>5</v>
      </c>
      <c r="E3">
        <v>1</v>
      </c>
      <c r="F3">
        <v>34</v>
      </c>
      <c r="G3">
        <v>0</v>
      </c>
      <c r="H3">
        <v>-9</v>
      </c>
      <c r="I3">
        <v>-9</v>
      </c>
      <c r="J3">
        <v>4</v>
      </c>
      <c r="K3">
        <v>2</v>
      </c>
      <c r="L3">
        <v>1</v>
      </c>
      <c r="M3">
        <v>1</v>
      </c>
      <c r="N3">
        <v>2</v>
      </c>
      <c r="O3">
        <v>1</v>
      </c>
      <c r="P3">
        <v>2</v>
      </c>
      <c r="Q3">
        <v>4</v>
      </c>
      <c r="R3">
        <v>-9</v>
      </c>
      <c r="S3">
        <v>2</v>
      </c>
      <c r="T3">
        <v>5</v>
      </c>
      <c r="U3">
        <v>6</v>
      </c>
      <c r="V3">
        <v>931</v>
      </c>
      <c r="W3">
        <v>7</v>
      </c>
      <c r="X3">
        <v>1</v>
      </c>
      <c r="Y3">
        <v>1</v>
      </c>
      <c r="Z3">
        <v>0</v>
      </c>
      <c r="AA3">
        <v>39</v>
      </c>
      <c r="AB3">
        <v>1</v>
      </c>
      <c r="AC3">
        <v>1</v>
      </c>
      <c r="AD3">
        <v>1</v>
      </c>
      <c r="AE3">
        <v>1</v>
      </c>
      <c r="AF3">
        <v>814</v>
      </c>
      <c r="AG3">
        <v>1</v>
      </c>
      <c r="AH3">
        <v>-9</v>
      </c>
      <c r="AI3">
        <v>-9</v>
      </c>
    </row>
    <row r="4" spans="2:35">
      <c r="B4">
        <v>84821</v>
      </c>
      <c r="C4">
        <v>26756</v>
      </c>
      <c r="D4">
        <v>5</v>
      </c>
      <c r="E4">
        <v>1</v>
      </c>
      <c r="F4">
        <v>78</v>
      </c>
      <c r="G4">
        <v>0</v>
      </c>
      <c r="H4">
        <v>-9</v>
      </c>
      <c r="I4">
        <v>-9</v>
      </c>
      <c r="J4">
        <v>-9</v>
      </c>
      <c r="K4">
        <v>2</v>
      </c>
      <c r="L4">
        <v>1</v>
      </c>
      <c r="M4">
        <v>2</v>
      </c>
      <c r="N4">
        <v>3</v>
      </c>
      <c r="O4">
        <v>1</v>
      </c>
      <c r="P4">
        <v>0</v>
      </c>
      <c r="Q4">
        <v>2</v>
      </c>
      <c r="R4">
        <v>-9</v>
      </c>
      <c r="S4">
        <v>1</v>
      </c>
      <c r="T4">
        <v>-9</v>
      </c>
      <c r="U4">
        <v>-9</v>
      </c>
      <c r="V4">
        <v>-9</v>
      </c>
      <c r="W4">
        <v>-9</v>
      </c>
      <c r="X4">
        <v>2</v>
      </c>
      <c r="Y4">
        <v>2</v>
      </c>
      <c r="Z4">
        <v>0</v>
      </c>
      <c r="AA4">
        <v>40</v>
      </c>
      <c r="AB4">
        <v>1</v>
      </c>
      <c r="AC4">
        <v>1</v>
      </c>
      <c r="AD4">
        <v>4</v>
      </c>
      <c r="AE4">
        <v>1</v>
      </c>
      <c r="AF4">
        <v>-9</v>
      </c>
      <c r="AG4">
        <v>1</v>
      </c>
      <c r="AH4">
        <v>-9</v>
      </c>
      <c r="AI4">
        <v>-9</v>
      </c>
    </row>
    <row r="5" spans="2:35">
      <c r="B5">
        <v>631749</v>
      </c>
      <c r="C5">
        <v>202966</v>
      </c>
      <c r="D5">
        <v>5</v>
      </c>
      <c r="E5">
        <v>2</v>
      </c>
      <c r="F5">
        <v>60</v>
      </c>
      <c r="G5">
        <v>1</v>
      </c>
      <c r="H5">
        <v>-9</v>
      </c>
      <c r="I5">
        <v>-9</v>
      </c>
      <c r="J5">
        <v>4</v>
      </c>
      <c r="K5">
        <v>1</v>
      </c>
      <c r="L5">
        <v>1</v>
      </c>
      <c r="M5">
        <v>2</v>
      </c>
      <c r="N5">
        <v>1</v>
      </c>
      <c r="O5">
        <v>0</v>
      </c>
      <c r="P5">
        <v>0</v>
      </c>
      <c r="Q5">
        <v>2</v>
      </c>
      <c r="R5">
        <v>-9</v>
      </c>
      <c r="S5">
        <v>2</v>
      </c>
      <c r="T5">
        <v>1</v>
      </c>
      <c r="U5">
        <v>8</v>
      </c>
      <c r="V5">
        <v>422</v>
      </c>
      <c r="W5">
        <v>7</v>
      </c>
      <c r="X5">
        <v>2</v>
      </c>
      <c r="Y5">
        <v>2</v>
      </c>
      <c r="Z5">
        <v>0</v>
      </c>
      <c r="AA5">
        <v>29</v>
      </c>
      <c r="AB5">
        <v>1</v>
      </c>
      <c r="AC5">
        <v>1</v>
      </c>
      <c r="AD5">
        <v>1</v>
      </c>
      <c r="AE5">
        <v>2</v>
      </c>
      <c r="AF5">
        <v>421</v>
      </c>
      <c r="AG5">
        <v>1</v>
      </c>
      <c r="AH5">
        <v>-9</v>
      </c>
      <c r="AI5">
        <v>-9</v>
      </c>
    </row>
    <row r="6" spans="2:35">
      <c r="B6">
        <v>384377</v>
      </c>
      <c r="C6">
        <v>124116</v>
      </c>
      <c r="D6">
        <v>5</v>
      </c>
      <c r="E6">
        <v>1</v>
      </c>
      <c r="F6">
        <v>56</v>
      </c>
      <c r="G6">
        <v>2</v>
      </c>
      <c r="H6">
        <v>-9</v>
      </c>
      <c r="I6">
        <v>4</v>
      </c>
      <c r="J6">
        <v>1</v>
      </c>
      <c r="K6">
        <v>1</v>
      </c>
      <c r="L6">
        <v>1</v>
      </c>
      <c r="M6">
        <v>2</v>
      </c>
      <c r="N6">
        <v>1</v>
      </c>
      <c r="O6">
        <v>1</v>
      </c>
      <c r="P6">
        <v>2</v>
      </c>
      <c r="Q6">
        <v>4</v>
      </c>
      <c r="R6">
        <v>37</v>
      </c>
      <c r="S6">
        <v>1</v>
      </c>
      <c r="T6">
        <v>2</v>
      </c>
      <c r="U6">
        <v>11</v>
      </c>
      <c r="V6">
        <v>412</v>
      </c>
      <c r="W6">
        <v>1</v>
      </c>
      <c r="X6">
        <v>2</v>
      </c>
      <c r="Y6">
        <v>2</v>
      </c>
      <c r="Z6">
        <v>0</v>
      </c>
      <c r="AA6">
        <v>13</v>
      </c>
      <c r="AB6">
        <v>1</v>
      </c>
      <c r="AC6">
        <v>1</v>
      </c>
      <c r="AD6">
        <v>1</v>
      </c>
      <c r="AE6">
        <v>1</v>
      </c>
      <c r="AF6">
        <v>412</v>
      </c>
      <c r="AG6">
        <v>1</v>
      </c>
      <c r="AH6">
        <v>6</v>
      </c>
      <c r="AI6">
        <v>4</v>
      </c>
    </row>
    <row r="7" spans="2:35">
      <c r="B7">
        <v>94611</v>
      </c>
      <c r="C7">
        <v>29963</v>
      </c>
      <c r="D7">
        <v>5</v>
      </c>
      <c r="E7">
        <v>2</v>
      </c>
      <c r="F7">
        <v>28</v>
      </c>
      <c r="G7">
        <v>2</v>
      </c>
      <c r="H7">
        <v>9</v>
      </c>
      <c r="I7">
        <v>2</v>
      </c>
      <c r="J7">
        <v>1</v>
      </c>
      <c r="K7">
        <v>1</v>
      </c>
      <c r="L7">
        <v>1</v>
      </c>
      <c r="M7">
        <v>2</v>
      </c>
      <c r="N7">
        <v>1</v>
      </c>
      <c r="O7">
        <v>0</v>
      </c>
      <c r="P7">
        <v>1</v>
      </c>
      <c r="Q7">
        <v>4</v>
      </c>
      <c r="R7">
        <v>12</v>
      </c>
      <c r="S7">
        <v>2</v>
      </c>
      <c r="T7">
        <v>2</v>
      </c>
      <c r="U7">
        <v>7</v>
      </c>
      <c r="V7">
        <v>419</v>
      </c>
      <c r="W7">
        <v>1</v>
      </c>
      <c r="X7">
        <v>2</v>
      </c>
      <c r="Y7">
        <v>2</v>
      </c>
      <c r="Z7">
        <v>3</v>
      </c>
      <c r="AA7">
        <v>14</v>
      </c>
      <c r="AB7">
        <v>1</v>
      </c>
      <c r="AC7">
        <v>1</v>
      </c>
      <c r="AD7">
        <v>1</v>
      </c>
      <c r="AE7">
        <v>2</v>
      </c>
      <c r="AF7">
        <v>415</v>
      </c>
      <c r="AG7">
        <v>1</v>
      </c>
      <c r="AH7">
        <v>6</v>
      </c>
      <c r="AI7">
        <v>4</v>
      </c>
    </row>
    <row r="8" spans="2:35">
      <c r="B8">
        <v>539583</v>
      </c>
      <c r="C8">
        <v>172980</v>
      </c>
      <c r="D8">
        <v>5</v>
      </c>
      <c r="E8">
        <v>3</v>
      </c>
      <c r="F8">
        <v>34</v>
      </c>
      <c r="G8">
        <v>1</v>
      </c>
      <c r="H8">
        <v>-9</v>
      </c>
      <c r="I8">
        <v>-9</v>
      </c>
      <c r="J8">
        <v>4</v>
      </c>
      <c r="K8">
        <v>1</v>
      </c>
      <c r="L8">
        <v>1</v>
      </c>
      <c r="M8">
        <v>3</v>
      </c>
      <c r="N8">
        <v>3</v>
      </c>
      <c r="O8">
        <v>1</v>
      </c>
      <c r="P8">
        <v>0</v>
      </c>
      <c r="Q8">
        <v>3</v>
      </c>
      <c r="R8">
        <v>-9</v>
      </c>
      <c r="S8">
        <v>2</v>
      </c>
      <c r="T8">
        <v>3</v>
      </c>
      <c r="U8">
        <v>7</v>
      </c>
      <c r="V8">
        <v>933</v>
      </c>
      <c r="W8">
        <v>9</v>
      </c>
      <c r="X8">
        <v>1</v>
      </c>
      <c r="Y8">
        <v>1</v>
      </c>
      <c r="Z8">
        <v>0</v>
      </c>
      <c r="AA8">
        <v>39</v>
      </c>
      <c r="AB8">
        <v>1</v>
      </c>
      <c r="AC8">
        <v>1</v>
      </c>
      <c r="AD8">
        <v>1</v>
      </c>
      <c r="AE8">
        <v>1</v>
      </c>
      <c r="AF8">
        <v>914</v>
      </c>
      <c r="AG8">
        <v>1</v>
      </c>
      <c r="AH8">
        <v>-9</v>
      </c>
      <c r="AI8">
        <v>-9</v>
      </c>
    </row>
    <row r="9" spans="2:35">
      <c r="B9">
        <v>524236</v>
      </c>
      <c r="C9">
        <v>168151</v>
      </c>
      <c r="D9">
        <v>5</v>
      </c>
      <c r="E9">
        <v>2</v>
      </c>
      <c r="F9">
        <v>66</v>
      </c>
      <c r="G9">
        <v>0</v>
      </c>
      <c r="H9">
        <v>-9</v>
      </c>
      <c r="I9">
        <v>-9</v>
      </c>
      <c r="J9">
        <v>4</v>
      </c>
      <c r="K9">
        <v>1</v>
      </c>
      <c r="L9">
        <v>1</v>
      </c>
      <c r="M9">
        <v>2</v>
      </c>
      <c r="N9">
        <v>2</v>
      </c>
      <c r="O9">
        <v>1</v>
      </c>
      <c r="P9">
        <v>0</v>
      </c>
      <c r="Q9">
        <v>3</v>
      </c>
      <c r="R9">
        <v>-9</v>
      </c>
      <c r="S9">
        <v>2</v>
      </c>
      <c r="T9">
        <v>1</v>
      </c>
      <c r="U9">
        <v>13</v>
      </c>
      <c r="V9">
        <v>513</v>
      </c>
      <c r="W9">
        <v>7</v>
      </c>
      <c r="X9">
        <v>1</v>
      </c>
      <c r="Y9">
        <v>2</v>
      </c>
      <c r="Z9">
        <v>0</v>
      </c>
      <c r="AA9">
        <v>30</v>
      </c>
      <c r="AB9">
        <v>1</v>
      </c>
      <c r="AC9">
        <v>1</v>
      </c>
      <c r="AD9">
        <v>1</v>
      </c>
      <c r="AE9">
        <v>2</v>
      </c>
      <c r="AF9">
        <v>611</v>
      </c>
      <c r="AG9">
        <v>1</v>
      </c>
      <c r="AH9">
        <v>-9</v>
      </c>
      <c r="AI9">
        <v>-9</v>
      </c>
    </row>
    <row r="10" spans="2:35">
      <c r="B10">
        <v>624331</v>
      </c>
      <c r="C10">
        <v>200676</v>
      </c>
      <c r="D10">
        <v>5</v>
      </c>
      <c r="E10">
        <v>1</v>
      </c>
      <c r="F10">
        <v>40</v>
      </c>
      <c r="G10">
        <v>2</v>
      </c>
      <c r="H10">
        <v>-9</v>
      </c>
      <c r="I10">
        <v>4</v>
      </c>
      <c r="J10">
        <v>1</v>
      </c>
      <c r="K10">
        <v>2</v>
      </c>
      <c r="L10">
        <v>1</v>
      </c>
      <c r="M10">
        <v>2</v>
      </c>
      <c r="N10">
        <v>1</v>
      </c>
      <c r="O10">
        <v>0</v>
      </c>
      <c r="P10">
        <v>0</v>
      </c>
      <c r="Q10">
        <v>2</v>
      </c>
      <c r="R10">
        <v>37</v>
      </c>
      <c r="S10">
        <v>1</v>
      </c>
      <c r="T10">
        <v>3</v>
      </c>
      <c r="U10">
        <v>6</v>
      </c>
      <c r="V10">
        <v>712</v>
      </c>
      <c r="W10">
        <v>1</v>
      </c>
      <c r="X10">
        <v>2</v>
      </c>
      <c r="Y10">
        <v>2</v>
      </c>
      <c r="Z10">
        <v>0</v>
      </c>
      <c r="AA10">
        <v>33</v>
      </c>
      <c r="AB10">
        <v>1</v>
      </c>
      <c r="AC10">
        <v>1</v>
      </c>
      <c r="AD10">
        <v>1</v>
      </c>
      <c r="AE10">
        <v>1</v>
      </c>
      <c r="AF10">
        <v>531</v>
      </c>
      <c r="AG10">
        <v>1</v>
      </c>
      <c r="AH10">
        <v>6</v>
      </c>
      <c r="AI10">
        <v>4</v>
      </c>
    </row>
    <row r="11" spans="2:35">
      <c r="B11">
        <v>177632</v>
      </c>
      <c r="C11">
        <v>56823</v>
      </c>
      <c r="D11">
        <v>5</v>
      </c>
      <c r="E11">
        <v>5</v>
      </c>
      <c r="F11">
        <v>8</v>
      </c>
      <c r="G11">
        <v>0</v>
      </c>
      <c r="H11">
        <v>13</v>
      </c>
      <c r="I11">
        <v>-9</v>
      </c>
      <c r="J11">
        <v>-9</v>
      </c>
      <c r="K11">
        <v>2</v>
      </c>
      <c r="L11">
        <v>13</v>
      </c>
      <c r="M11">
        <v>3</v>
      </c>
      <c r="N11">
        <v>1</v>
      </c>
      <c r="O11">
        <v>0</v>
      </c>
      <c r="P11">
        <v>1</v>
      </c>
      <c r="Q11">
        <v>5</v>
      </c>
      <c r="R11">
        <v>-9</v>
      </c>
      <c r="S11">
        <v>2</v>
      </c>
      <c r="T11">
        <v>5</v>
      </c>
      <c r="U11">
        <v>-9</v>
      </c>
      <c r="V11">
        <v>-9</v>
      </c>
      <c r="W11">
        <v>-9</v>
      </c>
      <c r="X11">
        <v>2</v>
      </c>
      <c r="Y11">
        <v>1</v>
      </c>
      <c r="Z11">
        <v>7</v>
      </c>
      <c r="AA11">
        <v>-9</v>
      </c>
      <c r="AB11">
        <v>1</v>
      </c>
      <c r="AC11">
        <v>1</v>
      </c>
      <c r="AD11">
        <v>1</v>
      </c>
      <c r="AE11">
        <v>2</v>
      </c>
      <c r="AF11">
        <v>-9</v>
      </c>
      <c r="AG11">
        <v>1</v>
      </c>
      <c r="AH11">
        <v>-9</v>
      </c>
      <c r="AI11">
        <v>-9</v>
      </c>
    </row>
    <row r="12" spans="2:35">
      <c r="B12">
        <v>35975</v>
      </c>
      <c r="C12">
        <v>11062</v>
      </c>
      <c r="D12">
        <v>5</v>
      </c>
      <c r="E12">
        <v>1</v>
      </c>
      <c r="F12">
        <v>34</v>
      </c>
      <c r="G12">
        <v>1</v>
      </c>
      <c r="H12">
        <v>-9</v>
      </c>
      <c r="I12">
        <v>-9</v>
      </c>
      <c r="J12">
        <v>4</v>
      </c>
      <c r="K12">
        <v>1</v>
      </c>
      <c r="L12">
        <v>12</v>
      </c>
      <c r="M12">
        <v>1</v>
      </c>
      <c r="N12">
        <v>2</v>
      </c>
      <c r="O12">
        <v>1</v>
      </c>
      <c r="P12">
        <v>1</v>
      </c>
      <c r="Q12">
        <v>1</v>
      </c>
      <c r="R12">
        <v>-9</v>
      </c>
      <c r="S12">
        <v>1</v>
      </c>
      <c r="T12">
        <v>5</v>
      </c>
      <c r="U12">
        <v>-9</v>
      </c>
      <c r="V12">
        <v>-9</v>
      </c>
      <c r="W12">
        <v>2</v>
      </c>
      <c r="X12">
        <v>1</v>
      </c>
      <c r="Y12">
        <v>1</v>
      </c>
      <c r="Z12">
        <v>1</v>
      </c>
      <c r="AA12">
        <v>36</v>
      </c>
      <c r="AB12">
        <v>1</v>
      </c>
      <c r="AC12">
        <v>1</v>
      </c>
      <c r="AD12">
        <v>1</v>
      </c>
      <c r="AE12">
        <v>1</v>
      </c>
      <c r="AF12">
        <v>-9</v>
      </c>
      <c r="AG12">
        <v>1</v>
      </c>
      <c r="AH12">
        <v>-9</v>
      </c>
      <c r="AI12">
        <v>-9</v>
      </c>
    </row>
    <row r="13" spans="2:35">
      <c r="B13">
        <v>698502</v>
      </c>
      <c r="C13">
        <v>224441</v>
      </c>
      <c r="D13">
        <v>5</v>
      </c>
      <c r="E13">
        <v>1</v>
      </c>
      <c r="F13">
        <v>70</v>
      </c>
      <c r="G13">
        <v>0</v>
      </c>
      <c r="H13">
        <v>-9</v>
      </c>
      <c r="I13">
        <v>-9</v>
      </c>
      <c r="J13">
        <v>4</v>
      </c>
      <c r="K13">
        <v>2</v>
      </c>
      <c r="L13">
        <v>4</v>
      </c>
      <c r="M13">
        <v>1</v>
      </c>
      <c r="N13">
        <v>2</v>
      </c>
      <c r="O13">
        <v>0</v>
      </c>
      <c r="P13">
        <v>0</v>
      </c>
      <c r="Q13">
        <v>1</v>
      </c>
      <c r="R13">
        <v>-9</v>
      </c>
      <c r="S13">
        <v>1</v>
      </c>
      <c r="T13">
        <v>5</v>
      </c>
      <c r="U13">
        <v>-9</v>
      </c>
      <c r="V13">
        <v>-9</v>
      </c>
      <c r="W13">
        <v>11</v>
      </c>
      <c r="X13">
        <v>2</v>
      </c>
      <c r="Y13">
        <v>5</v>
      </c>
      <c r="Z13">
        <v>0</v>
      </c>
      <c r="AA13">
        <v>39</v>
      </c>
      <c r="AB13">
        <v>1</v>
      </c>
      <c r="AC13">
        <v>1</v>
      </c>
      <c r="AD13">
        <v>1</v>
      </c>
      <c r="AE13">
        <v>2</v>
      </c>
      <c r="AF13">
        <v>-9</v>
      </c>
      <c r="AG13">
        <v>1</v>
      </c>
      <c r="AH13">
        <v>-9</v>
      </c>
      <c r="AI13">
        <v>-9</v>
      </c>
    </row>
    <row r="14" spans="2:35">
      <c r="B14">
        <v>360138</v>
      </c>
      <c r="C14">
        <v>116036</v>
      </c>
      <c r="D14">
        <v>5</v>
      </c>
      <c r="E14">
        <v>1</v>
      </c>
      <c r="F14">
        <v>26</v>
      </c>
      <c r="G14">
        <v>0</v>
      </c>
      <c r="H14">
        <v>-9</v>
      </c>
      <c r="I14">
        <v>-9</v>
      </c>
      <c r="J14">
        <v>2</v>
      </c>
      <c r="K14">
        <v>2</v>
      </c>
      <c r="L14">
        <v>1</v>
      </c>
      <c r="M14">
        <v>1</v>
      </c>
      <c r="N14">
        <v>1</v>
      </c>
      <c r="O14">
        <v>0</v>
      </c>
      <c r="P14">
        <v>0</v>
      </c>
      <c r="Q14">
        <v>1</v>
      </c>
      <c r="R14">
        <v>-9</v>
      </c>
      <c r="S14">
        <v>1</v>
      </c>
      <c r="T14">
        <v>5</v>
      </c>
      <c r="U14">
        <v>6</v>
      </c>
      <c r="V14">
        <v>931</v>
      </c>
      <c r="W14">
        <v>4</v>
      </c>
      <c r="X14">
        <v>2</v>
      </c>
      <c r="Y14">
        <v>1</v>
      </c>
      <c r="Z14">
        <v>0</v>
      </c>
      <c r="AA14">
        <v>34</v>
      </c>
      <c r="AB14">
        <v>1</v>
      </c>
      <c r="AC14">
        <v>1</v>
      </c>
      <c r="AD14">
        <v>1</v>
      </c>
      <c r="AE14">
        <v>1</v>
      </c>
      <c r="AF14">
        <v>912</v>
      </c>
      <c r="AG14">
        <v>1</v>
      </c>
      <c r="AH14">
        <v>-9</v>
      </c>
      <c r="AI14">
        <v>-9</v>
      </c>
    </row>
    <row r="15" spans="2:35">
      <c r="B15">
        <v>43236</v>
      </c>
      <c r="C15">
        <v>13279</v>
      </c>
      <c r="D15">
        <v>5</v>
      </c>
      <c r="E15">
        <v>1</v>
      </c>
      <c r="F15">
        <v>46</v>
      </c>
      <c r="G15">
        <v>1</v>
      </c>
      <c r="H15">
        <v>-9</v>
      </c>
      <c r="I15">
        <v>2</v>
      </c>
      <c r="J15">
        <v>1</v>
      </c>
      <c r="K15">
        <v>1</v>
      </c>
      <c r="L15">
        <v>1</v>
      </c>
      <c r="M15">
        <v>2</v>
      </c>
      <c r="N15">
        <v>1</v>
      </c>
      <c r="O15">
        <v>1</v>
      </c>
      <c r="P15">
        <v>0</v>
      </c>
      <c r="Q15">
        <v>4</v>
      </c>
      <c r="R15">
        <v>40</v>
      </c>
      <c r="S15">
        <v>1</v>
      </c>
      <c r="T15">
        <v>1</v>
      </c>
      <c r="U15">
        <v>4</v>
      </c>
      <c r="V15">
        <v>131</v>
      </c>
      <c r="W15">
        <v>1</v>
      </c>
      <c r="X15">
        <v>2</v>
      </c>
      <c r="Y15">
        <v>2</v>
      </c>
      <c r="Z15">
        <v>0</v>
      </c>
      <c r="AA15">
        <v>2</v>
      </c>
      <c r="AB15">
        <v>1</v>
      </c>
      <c r="AC15">
        <v>1</v>
      </c>
      <c r="AD15">
        <v>2</v>
      </c>
      <c r="AE15">
        <v>1</v>
      </c>
      <c r="AF15">
        <v>112</v>
      </c>
      <c r="AG15">
        <v>1</v>
      </c>
      <c r="AH15">
        <v>6</v>
      </c>
      <c r="AI15">
        <v>3</v>
      </c>
    </row>
    <row r="16" spans="2:35">
      <c r="B16">
        <v>437461</v>
      </c>
      <c r="C16">
        <v>140776</v>
      </c>
      <c r="D16">
        <v>5</v>
      </c>
      <c r="E16">
        <v>2</v>
      </c>
      <c r="F16">
        <v>20</v>
      </c>
      <c r="G16">
        <v>1</v>
      </c>
      <c r="H16">
        <v>-9</v>
      </c>
      <c r="I16">
        <v>-9</v>
      </c>
      <c r="J16">
        <v>4</v>
      </c>
      <c r="K16">
        <v>1</v>
      </c>
      <c r="L16">
        <v>1</v>
      </c>
      <c r="M16">
        <v>2</v>
      </c>
      <c r="N16">
        <v>2</v>
      </c>
      <c r="O16">
        <v>1</v>
      </c>
      <c r="P16">
        <v>0</v>
      </c>
      <c r="Q16">
        <v>4</v>
      </c>
      <c r="R16">
        <v>-9</v>
      </c>
      <c r="S16">
        <v>2</v>
      </c>
      <c r="T16">
        <v>5</v>
      </c>
      <c r="U16">
        <v>14</v>
      </c>
      <c r="V16">
        <v>513</v>
      </c>
      <c r="W16">
        <v>4</v>
      </c>
      <c r="X16">
        <v>2</v>
      </c>
      <c r="Y16">
        <v>1</v>
      </c>
      <c r="Z16">
        <v>0</v>
      </c>
      <c r="AA16">
        <v>25</v>
      </c>
      <c r="AB16">
        <v>4</v>
      </c>
      <c r="AC16">
        <v>1</v>
      </c>
      <c r="AD16">
        <v>4</v>
      </c>
      <c r="AE16">
        <v>2</v>
      </c>
      <c r="AF16">
        <v>611</v>
      </c>
      <c r="AG16">
        <v>1</v>
      </c>
      <c r="AH16">
        <v>-9</v>
      </c>
      <c r="AI16">
        <v>-9</v>
      </c>
    </row>
    <row r="17" spans="2:35">
      <c r="B17">
        <v>390110</v>
      </c>
      <c r="C17">
        <v>125798</v>
      </c>
      <c r="D17">
        <v>5</v>
      </c>
      <c r="E17">
        <v>1</v>
      </c>
      <c r="F17">
        <v>60</v>
      </c>
      <c r="G17">
        <v>2</v>
      </c>
      <c r="H17">
        <v>-9</v>
      </c>
      <c r="I17">
        <v>-9</v>
      </c>
      <c r="J17">
        <v>4</v>
      </c>
      <c r="K17">
        <v>1</v>
      </c>
      <c r="L17">
        <v>1</v>
      </c>
      <c r="M17">
        <v>2</v>
      </c>
      <c r="N17">
        <v>1</v>
      </c>
      <c r="O17">
        <v>0</v>
      </c>
      <c r="P17">
        <v>0</v>
      </c>
      <c r="Q17">
        <v>2</v>
      </c>
      <c r="R17">
        <v>-9</v>
      </c>
      <c r="S17">
        <v>2</v>
      </c>
      <c r="T17">
        <v>2</v>
      </c>
      <c r="U17">
        <v>4</v>
      </c>
      <c r="V17">
        <v>931</v>
      </c>
      <c r="W17">
        <v>5</v>
      </c>
      <c r="X17">
        <v>2</v>
      </c>
      <c r="Y17">
        <v>2</v>
      </c>
      <c r="Z17">
        <v>0</v>
      </c>
      <c r="AA17">
        <v>21</v>
      </c>
      <c r="AB17">
        <v>1</v>
      </c>
      <c r="AC17">
        <v>1</v>
      </c>
      <c r="AD17">
        <v>1</v>
      </c>
      <c r="AE17">
        <v>1</v>
      </c>
      <c r="AF17">
        <v>814</v>
      </c>
      <c r="AG17">
        <v>1</v>
      </c>
      <c r="AH17">
        <v>-9</v>
      </c>
      <c r="AI17">
        <v>-9</v>
      </c>
    </row>
    <row r="18" spans="2:35">
      <c r="B18">
        <v>559251</v>
      </c>
      <c r="C18">
        <v>179754</v>
      </c>
      <c r="D18">
        <v>5</v>
      </c>
      <c r="E18">
        <v>1</v>
      </c>
      <c r="F18">
        <v>38</v>
      </c>
      <c r="G18">
        <v>0</v>
      </c>
      <c r="H18">
        <v>-9</v>
      </c>
      <c r="I18">
        <v>-9</v>
      </c>
      <c r="J18">
        <v>4</v>
      </c>
      <c r="K18">
        <v>2</v>
      </c>
      <c r="L18">
        <v>1</v>
      </c>
      <c r="M18">
        <v>2</v>
      </c>
      <c r="N18">
        <v>2</v>
      </c>
      <c r="O18">
        <v>1</v>
      </c>
      <c r="P18">
        <v>0</v>
      </c>
      <c r="Q18">
        <v>4</v>
      </c>
      <c r="R18">
        <v>-9</v>
      </c>
      <c r="S18">
        <v>1</v>
      </c>
      <c r="T18">
        <v>5</v>
      </c>
      <c r="U18">
        <v>7</v>
      </c>
      <c r="V18">
        <v>522</v>
      </c>
      <c r="W18">
        <v>10</v>
      </c>
      <c r="X18">
        <v>2</v>
      </c>
      <c r="Y18">
        <v>4</v>
      </c>
      <c r="Z18">
        <v>0</v>
      </c>
      <c r="AA18">
        <v>39</v>
      </c>
      <c r="AB18">
        <v>1</v>
      </c>
      <c r="AC18">
        <v>1</v>
      </c>
      <c r="AD18">
        <v>4</v>
      </c>
      <c r="AE18">
        <v>2</v>
      </c>
      <c r="AF18">
        <v>711</v>
      </c>
      <c r="AG18">
        <v>1</v>
      </c>
      <c r="AH18">
        <v>-9</v>
      </c>
      <c r="AI18">
        <v>-9</v>
      </c>
    </row>
    <row r="19" spans="2:35">
      <c r="B19">
        <v>384037</v>
      </c>
      <c r="C19">
        <v>124024</v>
      </c>
      <c r="D19">
        <v>5</v>
      </c>
      <c r="E19">
        <v>2</v>
      </c>
      <c r="F19">
        <v>14</v>
      </c>
      <c r="G19">
        <v>0</v>
      </c>
      <c r="H19">
        <v>-9</v>
      </c>
      <c r="I19">
        <v>-9</v>
      </c>
      <c r="J19">
        <v>-9</v>
      </c>
      <c r="K19">
        <v>2</v>
      </c>
      <c r="L19">
        <v>1</v>
      </c>
      <c r="M19">
        <v>3</v>
      </c>
      <c r="N19">
        <v>1</v>
      </c>
      <c r="O19">
        <v>0</v>
      </c>
      <c r="P19">
        <v>0</v>
      </c>
      <c r="Q19">
        <v>3</v>
      </c>
      <c r="R19">
        <v>-9</v>
      </c>
      <c r="S19">
        <v>2</v>
      </c>
      <c r="T19">
        <v>5</v>
      </c>
      <c r="U19">
        <v>-9</v>
      </c>
      <c r="V19">
        <v>-9</v>
      </c>
      <c r="W19">
        <v>-9</v>
      </c>
      <c r="X19">
        <v>2</v>
      </c>
      <c r="Y19">
        <v>1</v>
      </c>
      <c r="Z19">
        <v>0</v>
      </c>
      <c r="AA19">
        <v>-9</v>
      </c>
      <c r="AB19">
        <v>1</v>
      </c>
      <c r="AC19">
        <v>1</v>
      </c>
      <c r="AD19">
        <v>1</v>
      </c>
      <c r="AE19">
        <v>1</v>
      </c>
      <c r="AF19">
        <v>-9</v>
      </c>
      <c r="AG19">
        <v>1</v>
      </c>
      <c r="AH19">
        <v>-9</v>
      </c>
      <c r="AI19">
        <v>-9</v>
      </c>
    </row>
    <row r="20" spans="2:35">
      <c r="B20">
        <v>646527</v>
      </c>
      <c r="C20">
        <v>207711</v>
      </c>
      <c r="D20">
        <v>5</v>
      </c>
      <c r="E20">
        <v>1</v>
      </c>
      <c r="F20">
        <v>64</v>
      </c>
      <c r="G20">
        <v>1</v>
      </c>
      <c r="H20">
        <v>-9</v>
      </c>
      <c r="I20">
        <v>7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>
        <v>0</v>
      </c>
      <c r="Q20">
        <v>1</v>
      </c>
      <c r="R20">
        <v>8</v>
      </c>
      <c r="S20">
        <v>1</v>
      </c>
      <c r="T20">
        <v>2</v>
      </c>
      <c r="U20">
        <v>9</v>
      </c>
      <c r="V20">
        <v>422</v>
      </c>
      <c r="W20">
        <v>1</v>
      </c>
      <c r="X20">
        <v>2</v>
      </c>
      <c r="Y20">
        <v>5</v>
      </c>
      <c r="Z20">
        <v>0</v>
      </c>
      <c r="AA20">
        <v>19</v>
      </c>
      <c r="AB20">
        <v>1</v>
      </c>
      <c r="AC20">
        <v>1</v>
      </c>
      <c r="AD20">
        <v>2</v>
      </c>
      <c r="AE20">
        <v>2</v>
      </c>
      <c r="AF20">
        <v>621</v>
      </c>
      <c r="AG20">
        <v>1</v>
      </c>
      <c r="AH20">
        <v>1</v>
      </c>
      <c r="AI20">
        <v>2</v>
      </c>
    </row>
    <row r="21" spans="2:35">
      <c r="B21">
        <v>155373</v>
      </c>
      <c r="C21">
        <v>49932</v>
      </c>
      <c r="D21">
        <v>5</v>
      </c>
      <c r="E21">
        <v>2</v>
      </c>
      <c r="F21">
        <v>50</v>
      </c>
      <c r="G21">
        <v>1</v>
      </c>
      <c r="H21">
        <v>-9</v>
      </c>
      <c r="I21">
        <v>1</v>
      </c>
      <c r="J21">
        <v>1</v>
      </c>
      <c r="K21">
        <v>2</v>
      </c>
      <c r="L21">
        <v>1</v>
      </c>
      <c r="M21">
        <v>3</v>
      </c>
      <c r="N21">
        <v>2</v>
      </c>
      <c r="O21">
        <v>0</v>
      </c>
      <c r="P21">
        <v>0</v>
      </c>
      <c r="Q21">
        <v>2</v>
      </c>
      <c r="R21">
        <v>37</v>
      </c>
      <c r="S21">
        <v>2</v>
      </c>
      <c r="T21">
        <v>-9</v>
      </c>
      <c r="U21">
        <v>4</v>
      </c>
      <c r="V21">
        <v>833</v>
      </c>
      <c r="W21">
        <v>1</v>
      </c>
      <c r="X21">
        <v>2</v>
      </c>
      <c r="Y21">
        <v>1</v>
      </c>
      <c r="Z21">
        <v>0</v>
      </c>
      <c r="AA21">
        <v>26</v>
      </c>
      <c r="AB21">
        <v>1</v>
      </c>
      <c r="AC21">
        <v>1</v>
      </c>
      <c r="AD21">
        <v>2</v>
      </c>
      <c r="AE21">
        <v>1</v>
      </c>
      <c r="AF21">
        <v>822</v>
      </c>
      <c r="AG21">
        <v>1</v>
      </c>
      <c r="AH21">
        <v>6</v>
      </c>
      <c r="AI21">
        <v>3</v>
      </c>
    </row>
    <row r="40" spans="2:28">
      <c r="B40" t="s">
        <v>55</v>
      </c>
      <c r="D40">
        <v>2</v>
      </c>
      <c r="E40" t="str">
        <f>HLOOKUP(D40,real_data!C1:F3,3,FALSE)</f>
        <v>Headingley</v>
      </c>
      <c r="F40" t="str">
        <f>HLOOKUP(D40,real_data!C1:F3,2,FALSE)</f>
        <v>Students</v>
      </c>
      <c r="AA40" s="2" t="str">
        <f>real_data!H5</f>
        <v>&lt;24</v>
      </c>
      <c r="AB40" s="3">
        <f>real_data!I5</f>
        <v>0.56150596421471177</v>
      </c>
    </row>
    <row r="41" spans="2:28">
      <c r="AA41" s="2" t="str">
        <f>real_data!H6</f>
        <v>25-44</v>
      </c>
      <c r="AB41" s="3">
        <f>real_data!I6</f>
        <v>0.26159708416169647</v>
      </c>
    </row>
    <row r="42" spans="2:28">
      <c r="AA42" s="2" t="str">
        <f>real_data!H7</f>
        <v>45-64</v>
      </c>
      <c r="AB42" s="3">
        <f>real_data!I7</f>
        <v>0.11203611663353213</v>
      </c>
    </row>
    <row r="43" spans="2:28">
      <c r="AA43" s="2" t="str">
        <f>real_data!H8</f>
        <v>65+</v>
      </c>
      <c r="AB43" s="3">
        <f>real_data!I8</f>
        <v>6.4860834990059638E-2</v>
      </c>
    </row>
    <row r="44" spans="2:28">
      <c r="AA44" s="2" t="str">
        <f>real_data!H9</f>
        <v>Ethnicity</v>
      </c>
      <c r="AB44" s="3">
        <f>real_data!I9</f>
        <v>0</v>
      </c>
    </row>
    <row r="45" spans="2:28">
      <c r="AA45" s="2" t="str">
        <f>real_data!H10</f>
        <v>White</v>
      </c>
      <c r="AB45" s="3">
        <f>real_data!I10</f>
        <v>0.68</v>
      </c>
    </row>
    <row r="46" spans="2:28">
      <c r="AA46" s="2" t="str">
        <f>real_data!H11</f>
        <v>Not white</v>
      </c>
      <c r="AB46" s="3">
        <f>real_data!I11</f>
        <v>0.32</v>
      </c>
    </row>
    <row r="47" spans="2:28">
      <c r="AA47" s="2" t="str">
        <f>real_data!H12</f>
        <v>Social group</v>
      </c>
      <c r="AB47" s="3" t="str">
        <f>real_data!I12</f>
        <v xml:space="preserve"> </v>
      </c>
    </row>
    <row r="48" spans="2:28">
      <c r="AA48" s="2" t="str">
        <f>real_data!H13</f>
        <v>Prof/manag</v>
      </c>
      <c r="AB48" s="3">
        <f>real_data!I13</f>
        <v>0.23</v>
      </c>
    </row>
    <row r="49" spans="27:28">
      <c r="AA49" s="2" t="str">
        <f>real_data!H14</f>
        <v>Other</v>
      </c>
      <c r="AB49" s="3">
        <f>real_data!I14</f>
        <v>0.77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J20"/>
  <sheetViews>
    <sheetView workbookViewId="0">
      <selection activeCell="I9" sqref="I9:I11"/>
    </sheetView>
  </sheetViews>
  <sheetFormatPr defaultRowHeight="15"/>
  <sheetData>
    <row r="3" spans="3:10">
      <c r="C3" t="s">
        <v>33</v>
      </c>
      <c r="F3" t="s">
        <v>38</v>
      </c>
      <c r="I3" t="s">
        <v>41</v>
      </c>
    </row>
    <row r="4" spans="3:10">
      <c r="C4" t="s">
        <v>34</v>
      </c>
      <c r="D4">
        <f>SUMIF(sar!F$2:F$21,"&lt;25",sar!$D$2:$D$21)</f>
        <v>15</v>
      </c>
      <c r="F4" t="s">
        <v>39</v>
      </c>
      <c r="G4">
        <f>SUMIF(sar!$L$2:$L$21,"=1",sar!$D$2:$D$21)</f>
        <v>80</v>
      </c>
      <c r="I4" t="s">
        <v>42</v>
      </c>
      <c r="J4">
        <f>SUMIF(sar!$T$2:$T$21,"&lt;=2",sar!$D$2:$D$21)</f>
        <v>45</v>
      </c>
    </row>
    <row r="5" spans="3:10">
      <c r="C5" t="s">
        <v>35</v>
      </c>
      <c r="D5">
        <f>SUMIF(sar!F$2:F$21,"&lt;45",sar!$D$2:$D$21)</f>
        <v>55</v>
      </c>
      <c r="F5" t="s">
        <v>40</v>
      </c>
      <c r="G5">
        <f>SUMIF(sar!$L$2:$L$21,"&gt;1",sar!$D$2:$D$21)</f>
        <v>20</v>
      </c>
      <c r="I5" t="s">
        <v>43</v>
      </c>
      <c r="J5">
        <f>SUMIF(sar!$T$2:$T$21,"&gt;2",sar!$D$2:$D$21)</f>
        <v>55</v>
      </c>
    </row>
    <row r="6" spans="3:10">
      <c r="C6" t="s">
        <v>36</v>
      </c>
      <c r="D6">
        <f>SUMIF(sar!F$2:F$21,"&lt;65",sar!$D$2:$D$21)</f>
        <v>85</v>
      </c>
      <c r="G6">
        <f>G4+G5</f>
        <v>100</v>
      </c>
      <c r="J6">
        <f>J4+J5</f>
        <v>100</v>
      </c>
    </row>
    <row r="7" spans="3:10">
      <c r="C7" t="s">
        <v>37</v>
      </c>
      <c r="D7">
        <f>SUMIF(sar!F$2:F$21,"&gt;64",sar!$D$2:$D$21)</f>
        <v>15</v>
      </c>
    </row>
    <row r="9" spans="3:10">
      <c r="C9" t="s">
        <v>33</v>
      </c>
      <c r="F9" t="s">
        <v>38</v>
      </c>
      <c r="I9" t="s">
        <v>41</v>
      </c>
    </row>
    <row r="10" spans="3:10">
      <c r="C10" t="s">
        <v>34</v>
      </c>
      <c r="D10">
        <f>D4</f>
        <v>15</v>
      </c>
      <c r="F10" t="s">
        <v>39</v>
      </c>
      <c r="G10" s="1">
        <f>G4/G6</f>
        <v>0.8</v>
      </c>
      <c r="I10" t="s">
        <v>42</v>
      </c>
      <c r="J10" s="1">
        <f>J4/J6</f>
        <v>0.45</v>
      </c>
    </row>
    <row r="11" spans="3:10">
      <c r="C11" t="s">
        <v>35</v>
      </c>
      <c r="D11">
        <f>D5-D4</f>
        <v>40</v>
      </c>
      <c r="F11" t="s">
        <v>40</v>
      </c>
      <c r="G11" s="1">
        <f>G5/G6</f>
        <v>0.2</v>
      </c>
      <c r="I11" t="s">
        <v>43</v>
      </c>
      <c r="J11" s="1">
        <f>J5/J6</f>
        <v>0.55000000000000004</v>
      </c>
    </row>
    <row r="12" spans="3:10">
      <c r="C12" t="s">
        <v>36</v>
      </c>
      <c r="D12">
        <f>D6-D5</f>
        <v>30</v>
      </c>
      <c r="J12">
        <f>J10+J11</f>
        <v>1</v>
      </c>
    </row>
    <row r="13" spans="3:10">
      <c r="C13" t="s">
        <v>37</v>
      </c>
      <c r="D13">
        <f>D7</f>
        <v>15</v>
      </c>
    </row>
    <row r="14" spans="3:10">
      <c r="D14">
        <f>SUM(D10:D13)</f>
        <v>100</v>
      </c>
    </row>
    <row r="16" spans="3:10">
      <c r="C16" t="s">
        <v>33</v>
      </c>
    </row>
    <row r="17" spans="3:4">
      <c r="C17" t="s">
        <v>34</v>
      </c>
      <c r="D17" s="1">
        <f>D10/D$14</f>
        <v>0.15</v>
      </c>
    </row>
    <row r="18" spans="3:4">
      <c r="C18" t="s">
        <v>35</v>
      </c>
      <c r="D18" s="1">
        <f t="shared" ref="D18:D20" si="0">D11/D$14</f>
        <v>0.4</v>
      </c>
    </row>
    <row r="19" spans="3:4">
      <c r="C19" t="s">
        <v>36</v>
      </c>
      <c r="D19" s="1">
        <f t="shared" si="0"/>
        <v>0.3</v>
      </c>
    </row>
    <row r="20" spans="3:4">
      <c r="C20" t="s">
        <v>37</v>
      </c>
      <c r="D20" s="1">
        <f t="shared" si="0"/>
        <v>0.15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workbookViewId="0">
      <selection activeCell="H5" sqref="H5:I8"/>
    </sheetView>
  </sheetViews>
  <sheetFormatPr defaultRowHeight="15"/>
  <cols>
    <col min="2" max="2" width="13.42578125" customWidth="1"/>
    <col min="3" max="3" width="16" customWidth="1"/>
    <col min="4" max="4" width="11.5703125" customWidth="1"/>
    <col min="5" max="5" width="13.28515625" customWidth="1"/>
  </cols>
  <sheetData>
    <row r="1" spans="2:10">
      <c r="C1">
        <v>1</v>
      </c>
      <c r="D1">
        <v>2</v>
      </c>
      <c r="E1">
        <v>3</v>
      </c>
      <c r="F1">
        <v>4</v>
      </c>
    </row>
    <row r="2" spans="2:10">
      <c r="C2" t="s">
        <v>44</v>
      </c>
      <c r="D2" t="s">
        <v>46</v>
      </c>
      <c r="E2" t="s">
        <v>57</v>
      </c>
      <c r="F2" t="s">
        <v>58</v>
      </c>
    </row>
    <row r="3" spans="2:10">
      <c r="C3" t="s">
        <v>45</v>
      </c>
      <c r="D3" t="s">
        <v>47</v>
      </c>
      <c r="E3" t="s">
        <v>49</v>
      </c>
      <c r="F3" t="s">
        <v>48</v>
      </c>
    </row>
    <row r="4" spans="2:10">
      <c r="B4" t="s">
        <v>33</v>
      </c>
      <c r="C4">
        <v>1</v>
      </c>
      <c r="D4">
        <v>2</v>
      </c>
      <c r="E4">
        <v>3</v>
      </c>
      <c r="F4">
        <v>4</v>
      </c>
    </row>
    <row r="5" spans="2:10">
      <c r="B5" t="s">
        <v>34</v>
      </c>
      <c r="C5" s="1">
        <v>0.4237495115279406</v>
      </c>
      <c r="D5" s="1">
        <v>0.56150596421471177</v>
      </c>
      <c r="E5" s="1">
        <v>0.29510058403634004</v>
      </c>
      <c r="F5" s="1">
        <v>0.27127617852380581</v>
      </c>
      <c r="H5" t="s">
        <v>34</v>
      </c>
      <c r="I5">
        <f>HLOOKUP(sar!$D$40,real_data!C$4:F$14,2,FALSE)</f>
        <v>0.56150596421471177</v>
      </c>
    </row>
    <row r="6" spans="2:10">
      <c r="B6" t="s">
        <v>35</v>
      </c>
      <c r="C6" s="1">
        <v>0.29694216490816727</v>
      </c>
      <c r="D6" s="1">
        <v>0.26159708416169647</v>
      </c>
      <c r="E6" s="1">
        <v>0.29619565217391303</v>
      </c>
      <c r="F6" s="1">
        <v>0.2447250764765864</v>
      </c>
      <c r="H6" t="s">
        <v>35</v>
      </c>
      <c r="I6">
        <f>HLOOKUP(sar!$D$40,real_data!C$4:F$14,3,FALSE)</f>
        <v>0.26159708416169647</v>
      </c>
    </row>
    <row r="7" spans="2:10">
      <c r="B7" t="s">
        <v>36</v>
      </c>
      <c r="C7" s="1">
        <v>0.17208870652598671</v>
      </c>
      <c r="D7" s="1">
        <v>0.11203611663353213</v>
      </c>
      <c r="E7" s="1">
        <v>0.26046398442569763</v>
      </c>
      <c r="F7" s="1">
        <v>0.29637618636755825</v>
      </c>
      <c r="H7" t="s">
        <v>36</v>
      </c>
      <c r="I7">
        <f>HLOOKUP(sar!$D$40,real_data!C$4:F$14,4,FALSE)</f>
        <v>0.11203611663353213</v>
      </c>
    </row>
    <row r="8" spans="2:10">
      <c r="B8" t="s">
        <v>37</v>
      </c>
      <c r="C8" s="1">
        <v>0.10721961703790543</v>
      </c>
      <c r="D8" s="1">
        <v>6.4860834990059638E-2</v>
      </c>
      <c r="E8" s="1">
        <v>0.14823977936404931</v>
      </c>
      <c r="F8" s="1">
        <v>0.18762255863204957</v>
      </c>
      <c r="H8" t="s">
        <v>37</v>
      </c>
      <c r="I8">
        <f>HLOOKUP(sar!$D$40,real_data!C$4:F$14,5,FALSE)</f>
        <v>6.4860834990059638E-2</v>
      </c>
    </row>
    <row r="9" spans="2:10">
      <c r="B9" t="s">
        <v>38</v>
      </c>
      <c r="H9" t="s">
        <v>38</v>
      </c>
    </row>
    <row r="10" spans="2:10">
      <c r="B10" t="s">
        <v>39</v>
      </c>
      <c r="C10" s="1">
        <v>0.54</v>
      </c>
      <c r="D10" s="1">
        <v>0.68</v>
      </c>
      <c r="E10" s="1">
        <v>0.9</v>
      </c>
      <c r="F10" s="1">
        <v>0.91</v>
      </c>
      <c r="H10" t="s">
        <v>39</v>
      </c>
      <c r="I10">
        <f>HLOOKUP(sar!$D$40,real_data!C$4:F$14,7,FALSE)</f>
        <v>0.68</v>
      </c>
    </row>
    <row r="11" spans="2:10">
      <c r="B11" t="s">
        <v>40</v>
      </c>
      <c r="C11" s="1">
        <v>0.46</v>
      </c>
      <c r="D11" s="1">
        <v>0.32</v>
      </c>
      <c r="E11" s="1">
        <v>0.1</v>
      </c>
      <c r="F11" s="1">
        <v>0.09</v>
      </c>
      <c r="H11" t="s">
        <v>40</v>
      </c>
      <c r="I11">
        <f>HLOOKUP(sar!$D$40,real_data!C$4:F$14,8,FALSE)</f>
        <v>0.32</v>
      </c>
    </row>
    <row r="12" spans="2:10">
      <c r="B12" t="s">
        <v>41</v>
      </c>
      <c r="H12" t="s">
        <v>41</v>
      </c>
      <c r="I12" t="s">
        <v>56</v>
      </c>
    </row>
    <row r="13" spans="2:10">
      <c r="B13" t="s">
        <v>42</v>
      </c>
      <c r="C13" s="1">
        <v>0.2</v>
      </c>
      <c r="D13" s="1">
        <v>0.23</v>
      </c>
      <c r="E13" s="1">
        <v>0.35</v>
      </c>
      <c r="F13" s="1">
        <v>0.46</v>
      </c>
      <c r="H13" t="s">
        <v>42</v>
      </c>
      <c r="I13">
        <f>HLOOKUP(sar!$D$40,real_data!C$4:F$14,10,FALSE)</f>
        <v>0.23</v>
      </c>
    </row>
    <row r="14" spans="2:10">
      <c r="B14" t="s">
        <v>43</v>
      </c>
      <c r="C14" s="1">
        <v>0.8</v>
      </c>
      <c r="D14" s="1">
        <v>0.77</v>
      </c>
      <c r="E14" s="1">
        <v>0.65</v>
      </c>
      <c r="F14" s="1">
        <v>0.54</v>
      </c>
      <c r="H14" t="s">
        <v>43</v>
      </c>
      <c r="I14">
        <f>HLOOKUP(sar!$D$40,real_data!C$4:F$14,11,FALSE)</f>
        <v>0.77</v>
      </c>
    </row>
    <row r="16" spans="2:10">
      <c r="I16">
        <v>1</v>
      </c>
      <c r="J16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118"/>
  <sheetViews>
    <sheetView topLeftCell="AK1" workbookViewId="0">
      <selection activeCell="AW3" sqref="AW3:BA35"/>
    </sheetView>
  </sheetViews>
  <sheetFormatPr defaultRowHeight="15"/>
  <sheetData>
    <row r="1" spans="1:53">
      <c r="A1" t="s">
        <v>50</v>
      </c>
      <c r="B1" t="s">
        <v>51</v>
      </c>
    </row>
    <row r="2" spans="1:53">
      <c r="A2" t="s">
        <v>52</v>
      </c>
      <c r="B2">
        <v>0</v>
      </c>
      <c r="C2">
        <v>2</v>
      </c>
      <c r="D2">
        <v>4</v>
      </c>
      <c r="E2">
        <v>6</v>
      </c>
      <c r="F2">
        <v>8</v>
      </c>
      <c r="G2">
        <v>10</v>
      </c>
      <c r="H2">
        <v>12</v>
      </c>
      <c r="I2">
        <v>14</v>
      </c>
      <c r="J2">
        <v>16</v>
      </c>
      <c r="K2">
        <v>18</v>
      </c>
      <c r="L2">
        <v>20</v>
      </c>
      <c r="M2">
        <v>22</v>
      </c>
      <c r="N2">
        <v>24</v>
      </c>
      <c r="O2">
        <v>26</v>
      </c>
      <c r="P2">
        <v>28</v>
      </c>
      <c r="Q2">
        <v>30</v>
      </c>
      <c r="R2">
        <v>32</v>
      </c>
      <c r="S2">
        <v>34</v>
      </c>
      <c r="T2">
        <v>36</v>
      </c>
      <c r="U2">
        <v>38</v>
      </c>
      <c r="V2">
        <v>40</v>
      </c>
      <c r="W2">
        <v>42</v>
      </c>
      <c r="X2">
        <v>44</v>
      </c>
      <c r="Y2">
        <v>46</v>
      </c>
      <c r="Z2">
        <v>48</v>
      </c>
      <c r="AA2">
        <v>50</v>
      </c>
      <c r="AB2">
        <v>52</v>
      </c>
      <c r="AC2">
        <v>54</v>
      </c>
      <c r="AD2">
        <v>56</v>
      </c>
      <c r="AE2">
        <v>58</v>
      </c>
      <c r="AF2">
        <v>60</v>
      </c>
      <c r="AG2">
        <v>62</v>
      </c>
      <c r="AH2">
        <v>64</v>
      </c>
      <c r="AI2">
        <v>66</v>
      </c>
      <c r="AJ2">
        <v>68</v>
      </c>
      <c r="AK2">
        <v>70</v>
      </c>
      <c r="AL2">
        <v>72</v>
      </c>
      <c r="AM2">
        <v>74</v>
      </c>
      <c r="AN2">
        <v>76</v>
      </c>
      <c r="AO2">
        <v>78</v>
      </c>
      <c r="AP2">
        <v>80</v>
      </c>
      <c r="AQ2" t="s">
        <v>53</v>
      </c>
      <c r="AR2" t="s">
        <v>54</v>
      </c>
    </row>
    <row r="3" spans="1:53">
      <c r="A3">
        <v>1</v>
      </c>
      <c r="B3">
        <v>426</v>
      </c>
      <c r="C3">
        <v>451</v>
      </c>
      <c r="D3">
        <v>495</v>
      </c>
      <c r="E3">
        <v>513</v>
      </c>
      <c r="F3">
        <v>572</v>
      </c>
      <c r="G3">
        <v>622</v>
      </c>
      <c r="H3">
        <v>624</v>
      </c>
      <c r="I3">
        <v>643</v>
      </c>
      <c r="J3">
        <v>653</v>
      </c>
      <c r="K3">
        <v>655</v>
      </c>
      <c r="L3">
        <v>633</v>
      </c>
      <c r="M3">
        <v>522</v>
      </c>
      <c r="N3">
        <v>442</v>
      </c>
      <c r="O3">
        <v>675</v>
      </c>
      <c r="P3">
        <v>689</v>
      </c>
      <c r="Q3">
        <v>656</v>
      </c>
      <c r="R3">
        <v>720</v>
      </c>
      <c r="S3">
        <v>689</v>
      </c>
      <c r="T3">
        <v>803</v>
      </c>
      <c r="U3">
        <v>770</v>
      </c>
      <c r="V3">
        <v>721</v>
      </c>
      <c r="W3">
        <v>740</v>
      </c>
      <c r="X3">
        <v>672</v>
      </c>
      <c r="Y3">
        <v>734</v>
      </c>
      <c r="Z3">
        <v>737</v>
      </c>
      <c r="AA3">
        <v>754</v>
      </c>
      <c r="AB3">
        <v>782</v>
      </c>
      <c r="AC3">
        <v>668</v>
      </c>
      <c r="AD3">
        <v>679</v>
      </c>
      <c r="AE3">
        <v>607</v>
      </c>
      <c r="AF3">
        <v>636</v>
      </c>
      <c r="AG3">
        <v>560</v>
      </c>
      <c r="AH3">
        <v>562</v>
      </c>
      <c r="AI3">
        <v>515</v>
      </c>
      <c r="AJ3">
        <v>517</v>
      </c>
      <c r="AK3">
        <v>488</v>
      </c>
      <c r="AL3">
        <v>448</v>
      </c>
      <c r="AM3">
        <v>440</v>
      </c>
      <c r="AN3">
        <v>362</v>
      </c>
      <c r="AO3">
        <v>337</v>
      </c>
      <c r="AP3">
        <v>1003</v>
      </c>
      <c r="AR3">
        <v>25215</v>
      </c>
      <c r="AS3">
        <f>SUM(B3:N3)</f>
        <v>7251</v>
      </c>
      <c r="AT3">
        <f>SUM(O3:X3)</f>
        <v>7135</v>
      </c>
      <c r="AU3">
        <f>SUM(Y3:AH3)</f>
        <v>6719</v>
      </c>
      <c r="AV3">
        <f>SUM(AI3:AP3)</f>
        <v>4110</v>
      </c>
      <c r="AW3">
        <f>AS3/$AR3</f>
        <v>0.28756692444973231</v>
      </c>
      <c r="AX3">
        <f t="shared" ref="AX3:AZ3" si="0">AT3/$AR3</f>
        <v>0.28296648820146736</v>
      </c>
      <c r="AY3">
        <f t="shared" si="0"/>
        <v>0.26646837200079315</v>
      </c>
      <c r="AZ3">
        <f t="shared" si="0"/>
        <v>0.16299821534800712</v>
      </c>
      <c r="BA3">
        <v>1</v>
      </c>
    </row>
    <row r="4" spans="1:53">
      <c r="A4">
        <v>2</v>
      </c>
      <c r="B4">
        <v>484</v>
      </c>
      <c r="C4">
        <v>452</v>
      </c>
      <c r="D4">
        <v>490</v>
      </c>
      <c r="E4">
        <v>480</v>
      </c>
      <c r="F4">
        <v>523</v>
      </c>
      <c r="G4">
        <v>549</v>
      </c>
      <c r="H4">
        <v>536</v>
      </c>
      <c r="I4">
        <v>549</v>
      </c>
      <c r="J4">
        <v>593</v>
      </c>
      <c r="K4">
        <v>635</v>
      </c>
      <c r="L4">
        <v>739</v>
      </c>
      <c r="M4">
        <v>584</v>
      </c>
      <c r="N4">
        <v>480</v>
      </c>
      <c r="O4">
        <v>647</v>
      </c>
      <c r="P4">
        <v>758</v>
      </c>
      <c r="Q4">
        <v>686</v>
      </c>
      <c r="R4">
        <v>719</v>
      </c>
      <c r="S4">
        <v>680</v>
      </c>
      <c r="T4">
        <v>674</v>
      </c>
      <c r="U4">
        <v>658</v>
      </c>
      <c r="V4">
        <v>603</v>
      </c>
      <c r="W4">
        <v>629</v>
      </c>
      <c r="X4">
        <v>551</v>
      </c>
      <c r="Y4">
        <v>489</v>
      </c>
      <c r="Z4">
        <v>467</v>
      </c>
      <c r="AA4">
        <v>460</v>
      </c>
      <c r="AB4">
        <v>542</v>
      </c>
      <c r="AC4">
        <v>462</v>
      </c>
      <c r="AD4">
        <v>451</v>
      </c>
      <c r="AE4">
        <v>443</v>
      </c>
      <c r="AF4">
        <v>444</v>
      </c>
      <c r="AG4">
        <v>423</v>
      </c>
      <c r="AH4">
        <v>419</v>
      </c>
      <c r="AI4">
        <v>406</v>
      </c>
      <c r="AJ4">
        <v>393</v>
      </c>
      <c r="AK4">
        <v>372</v>
      </c>
      <c r="AL4">
        <v>355</v>
      </c>
      <c r="AM4">
        <v>323</v>
      </c>
      <c r="AN4">
        <v>230</v>
      </c>
      <c r="AO4">
        <v>246</v>
      </c>
      <c r="AP4">
        <v>674</v>
      </c>
      <c r="AR4">
        <v>21298</v>
      </c>
      <c r="AS4">
        <f t="shared" ref="AS4:AS35" si="1">SUM(B4:N4)</f>
        <v>7094</v>
      </c>
      <c r="AT4">
        <f t="shared" ref="AT4:AT35" si="2">SUM(O4:X4)</f>
        <v>6605</v>
      </c>
      <c r="AU4">
        <f t="shared" ref="AU4:AU35" si="3">SUM(Y4:AH4)</f>
        <v>4600</v>
      </c>
      <c r="AV4">
        <f t="shared" ref="AV4:AV35" si="4">SUM(AI4:AP4)</f>
        <v>2999</v>
      </c>
      <c r="AW4">
        <f t="shared" ref="AW4:AW35" si="5">AS4/$AR4</f>
        <v>0.3330829185839046</v>
      </c>
      <c r="AX4">
        <f t="shared" ref="AX4:AX35" si="6">AT4/$AR4</f>
        <v>0.31012301624565686</v>
      </c>
      <c r="AY4">
        <f t="shared" ref="AY4:AY35" si="7">AU4/$AR4</f>
        <v>0.21598272138228941</v>
      </c>
      <c r="AZ4">
        <f t="shared" ref="AZ4:AZ35" si="8">AV4/$AR4</f>
        <v>0.14081134378814913</v>
      </c>
      <c r="BA4">
        <v>2</v>
      </c>
    </row>
    <row r="5" spans="1:53">
      <c r="A5">
        <v>3</v>
      </c>
      <c r="B5">
        <v>375</v>
      </c>
      <c r="C5">
        <v>413</v>
      </c>
      <c r="D5">
        <v>470</v>
      </c>
      <c r="E5">
        <v>477</v>
      </c>
      <c r="F5">
        <v>536</v>
      </c>
      <c r="G5">
        <v>563</v>
      </c>
      <c r="H5">
        <v>611</v>
      </c>
      <c r="I5">
        <v>590</v>
      </c>
      <c r="J5">
        <v>644</v>
      </c>
      <c r="K5">
        <v>585</v>
      </c>
      <c r="L5">
        <v>625</v>
      </c>
      <c r="M5">
        <v>524</v>
      </c>
      <c r="N5">
        <v>377</v>
      </c>
      <c r="O5">
        <v>616</v>
      </c>
      <c r="P5">
        <v>629</v>
      </c>
      <c r="Q5">
        <v>589</v>
      </c>
      <c r="R5">
        <v>608</v>
      </c>
      <c r="S5">
        <v>598</v>
      </c>
      <c r="T5">
        <v>713</v>
      </c>
      <c r="U5">
        <v>767</v>
      </c>
      <c r="V5">
        <v>674</v>
      </c>
      <c r="W5">
        <v>711</v>
      </c>
      <c r="X5">
        <v>663</v>
      </c>
      <c r="Y5">
        <v>654</v>
      </c>
      <c r="Z5">
        <v>674</v>
      </c>
      <c r="AA5">
        <v>645</v>
      </c>
      <c r="AB5">
        <v>691</v>
      </c>
      <c r="AC5">
        <v>675</v>
      </c>
      <c r="AD5">
        <v>624</v>
      </c>
      <c r="AE5">
        <v>654</v>
      </c>
      <c r="AF5">
        <v>602</v>
      </c>
      <c r="AG5">
        <v>574</v>
      </c>
      <c r="AH5">
        <v>555</v>
      </c>
      <c r="AI5">
        <v>534</v>
      </c>
      <c r="AJ5">
        <v>479</v>
      </c>
      <c r="AK5">
        <v>479</v>
      </c>
      <c r="AL5">
        <v>427</v>
      </c>
      <c r="AM5">
        <v>411</v>
      </c>
      <c r="AN5">
        <v>279</v>
      </c>
      <c r="AO5">
        <v>273</v>
      </c>
      <c r="AP5">
        <v>758</v>
      </c>
      <c r="AR5">
        <v>23346</v>
      </c>
      <c r="AS5">
        <f t="shared" si="1"/>
        <v>6790</v>
      </c>
      <c r="AT5">
        <f t="shared" si="2"/>
        <v>6568</v>
      </c>
      <c r="AU5">
        <f t="shared" si="3"/>
        <v>6348</v>
      </c>
      <c r="AV5">
        <f t="shared" si="4"/>
        <v>3640</v>
      </c>
      <c r="AW5">
        <f t="shared" si="5"/>
        <v>0.29084211428081896</v>
      </c>
      <c r="AX5">
        <f t="shared" si="6"/>
        <v>0.28133299066221196</v>
      </c>
      <c r="AY5">
        <f t="shared" si="7"/>
        <v>0.27190953482395269</v>
      </c>
      <c r="AZ5">
        <f t="shared" si="8"/>
        <v>0.15591536023301636</v>
      </c>
      <c r="BA5">
        <v>3</v>
      </c>
    </row>
    <row r="6" spans="1:53">
      <c r="A6">
        <v>4</v>
      </c>
      <c r="B6">
        <v>351</v>
      </c>
      <c r="C6">
        <v>359</v>
      </c>
      <c r="D6">
        <v>392</v>
      </c>
      <c r="E6">
        <v>431</v>
      </c>
      <c r="F6">
        <v>468</v>
      </c>
      <c r="G6">
        <v>443</v>
      </c>
      <c r="H6">
        <v>456</v>
      </c>
      <c r="I6">
        <v>458</v>
      </c>
      <c r="J6">
        <v>464</v>
      </c>
      <c r="K6">
        <v>488</v>
      </c>
      <c r="L6">
        <v>502</v>
      </c>
      <c r="M6">
        <v>451</v>
      </c>
      <c r="N6">
        <v>360</v>
      </c>
      <c r="O6">
        <v>495</v>
      </c>
      <c r="P6">
        <v>429</v>
      </c>
      <c r="Q6">
        <v>460</v>
      </c>
      <c r="R6">
        <v>476</v>
      </c>
      <c r="S6">
        <v>499</v>
      </c>
      <c r="T6">
        <v>475</v>
      </c>
      <c r="U6">
        <v>498</v>
      </c>
      <c r="V6">
        <v>422</v>
      </c>
      <c r="W6">
        <v>439</v>
      </c>
      <c r="X6">
        <v>444</v>
      </c>
      <c r="Y6">
        <v>344</v>
      </c>
      <c r="Z6">
        <v>386</v>
      </c>
      <c r="AA6">
        <v>327</v>
      </c>
      <c r="AB6">
        <v>389</v>
      </c>
      <c r="AC6">
        <v>398</v>
      </c>
      <c r="AD6">
        <v>318</v>
      </c>
      <c r="AE6">
        <v>353</v>
      </c>
      <c r="AF6">
        <v>389</v>
      </c>
      <c r="AG6">
        <v>352</v>
      </c>
      <c r="AH6">
        <v>315</v>
      </c>
      <c r="AI6">
        <v>334</v>
      </c>
      <c r="AJ6">
        <v>293</v>
      </c>
      <c r="AK6">
        <v>318</v>
      </c>
      <c r="AL6">
        <v>290</v>
      </c>
      <c r="AM6">
        <v>255</v>
      </c>
      <c r="AN6">
        <v>207</v>
      </c>
      <c r="AO6">
        <v>179</v>
      </c>
      <c r="AP6">
        <v>559</v>
      </c>
      <c r="AR6">
        <v>16266</v>
      </c>
      <c r="AS6">
        <f t="shared" si="1"/>
        <v>5623</v>
      </c>
      <c r="AT6">
        <f t="shared" si="2"/>
        <v>4637</v>
      </c>
      <c r="AU6">
        <f t="shared" si="3"/>
        <v>3571</v>
      </c>
      <c r="AV6">
        <f t="shared" si="4"/>
        <v>2435</v>
      </c>
      <c r="AW6">
        <f t="shared" si="5"/>
        <v>0.34569039714742406</v>
      </c>
      <c r="AX6">
        <f t="shared" si="6"/>
        <v>0.2850731587360138</v>
      </c>
      <c r="AY6">
        <f t="shared" si="7"/>
        <v>0.2195376859707365</v>
      </c>
      <c r="AZ6">
        <f t="shared" si="8"/>
        <v>0.14969875814582564</v>
      </c>
      <c r="BA6">
        <v>4</v>
      </c>
    </row>
    <row r="7" spans="1:53">
      <c r="A7">
        <v>5</v>
      </c>
      <c r="B7">
        <v>428</v>
      </c>
      <c r="C7">
        <v>451</v>
      </c>
      <c r="D7">
        <v>483</v>
      </c>
      <c r="E7">
        <v>537</v>
      </c>
      <c r="F7">
        <v>501</v>
      </c>
      <c r="G7">
        <v>548</v>
      </c>
      <c r="H7">
        <v>569</v>
      </c>
      <c r="I7">
        <v>582</v>
      </c>
      <c r="J7">
        <v>545</v>
      </c>
      <c r="K7">
        <v>571</v>
      </c>
      <c r="L7">
        <v>691</v>
      </c>
      <c r="M7">
        <v>520</v>
      </c>
      <c r="N7">
        <v>427</v>
      </c>
      <c r="O7">
        <v>705</v>
      </c>
      <c r="P7">
        <v>672</v>
      </c>
      <c r="Q7">
        <v>636</v>
      </c>
      <c r="R7">
        <v>698</v>
      </c>
      <c r="S7">
        <v>602</v>
      </c>
      <c r="T7">
        <v>678</v>
      </c>
      <c r="U7">
        <v>614</v>
      </c>
      <c r="V7">
        <v>568</v>
      </c>
      <c r="W7">
        <v>597</v>
      </c>
      <c r="X7">
        <v>528</v>
      </c>
      <c r="Y7">
        <v>502</v>
      </c>
      <c r="Z7">
        <v>500</v>
      </c>
      <c r="AA7">
        <v>463</v>
      </c>
      <c r="AB7">
        <v>582</v>
      </c>
      <c r="AC7">
        <v>471</v>
      </c>
      <c r="AD7">
        <v>406</v>
      </c>
      <c r="AE7">
        <v>442</v>
      </c>
      <c r="AF7">
        <v>493</v>
      </c>
      <c r="AG7">
        <v>398</v>
      </c>
      <c r="AH7">
        <v>392</v>
      </c>
      <c r="AI7">
        <v>385</v>
      </c>
      <c r="AJ7">
        <v>381</v>
      </c>
      <c r="AK7">
        <v>403</v>
      </c>
      <c r="AL7">
        <v>359</v>
      </c>
      <c r="AM7">
        <v>347</v>
      </c>
      <c r="AN7">
        <v>268</v>
      </c>
      <c r="AO7">
        <v>233</v>
      </c>
      <c r="AP7">
        <v>732</v>
      </c>
      <c r="AR7">
        <v>20908</v>
      </c>
      <c r="AS7">
        <f t="shared" si="1"/>
        <v>6853</v>
      </c>
      <c r="AT7">
        <f t="shared" si="2"/>
        <v>6298</v>
      </c>
      <c r="AU7">
        <f t="shared" si="3"/>
        <v>4649</v>
      </c>
      <c r="AV7">
        <f t="shared" si="4"/>
        <v>3108</v>
      </c>
      <c r="AW7">
        <f t="shared" si="5"/>
        <v>0.3277692749186914</v>
      </c>
      <c r="AX7">
        <f t="shared" si="6"/>
        <v>0.30122441170843695</v>
      </c>
      <c r="AY7">
        <f t="shared" si="7"/>
        <v>0.22235507939544671</v>
      </c>
      <c r="AZ7">
        <f t="shared" si="8"/>
        <v>0.14865123397742491</v>
      </c>
      <c r="BA7">
        <v>5</v>
      </c>
    </row>
    <row r="8" spans="1:53">
      <c r="A8">
        <v>6</v>
      </c>
      <c r="B8">
        <v>399</v>
      </c>
      <c r="C8">
        <v>443</v>
      </c>
      <c r="D8">
        <v>490</v>
      </c>
      <c r="E8">
        <v>425</v>
      </c>
      <c r="F8">
        <v>559</v>
      </c>
      <c r="G8">
        <v>542</v>
      </c>
      <c r="H8">
        <v>503</v>
      </c>
      <c r="I8">
        <v>523</v>
      </c>
      <c r="J8">
        <v>563</v>
      </c>
      <c r="K8">
        <v>450</v>
      </c>
      <c r="L8">
        <v>555</v>
      </c>
      <c r="M8">
        <v>501</v>
      </c>
      <c r="N8">
        <v>335</v>
      </c>
      <c r="O8">
        <v>500</v>
      </c>
      <c r="P8">
        <v>570</v>
      </c>
      <c r="Q8">
        <v>560</v>
      </c>
      <c r="R8">
        <v>589</v>
      </c>
      <c r="S8">
        <v>562</v>
      </c>
      <c r="T8">
        <v>566</v>
      </c>
      <c r="U8">
        <v>559</v>
      </c>
      <c r="V8">
        <v>503</v>
      </c>
      <c r="W8">
        <v>487</v>
      </c>
      <c r="X8">
        <v>431</v>
      </c>
      <c r="Y8">
        <v>391</v>
      </c>
      <c r="Z8">
        <v>395</v>
      </c>
      <c r="AA8">
        <v>392</v>
      </c>
      <c r="AB8">
        <v>422</v>
      </c>
      <c r="AC8">
        <v>374</v>
      </c>
      <c r="AD8">
        <v>327</v>
      </c>
      <c r="AE8">
        <v>350</v>
      </c>
      <c r="AF8">
        <v>439</v>
      </c>
      <c r="AG8">
        <v>384</v>
      </c>
      <c r="AH8">
        <v>414</v>
      </c>
      <c r="AI8">
        <v>376</v>
      </c>
      <c r="AJ8">
        <v>385</v>
      </c>
      <c r="AK8">
        <v>375</v>
      </c>
      <c r="AL8">
        <v>355</v>
      </c>
      <c r="AM8">
        <v>355</v>
      </c>
      <c r="AN8">
        <v>187</v>
      </c>
      <c r="AO8">
        <v>203</v>
      </c>
      <c r="AP8">
        <v>572</v>
      </c>
      <c r="AR8">
        <v>18311</v>
      </c>
      <c r="AS8">
        <f t="shared" si="1"/>
        <v>6288</v>
      </c>
      <c r="AT8">
        <f t="shared" si="2"/>
        <v>5327</v>
      </c>
      <c r="AU8">
        <f t="shared" si="3"/>
        <v>3888</v>
      </c>
      <c r="AV8">
        <f t="shared" si="4"/>
        <v>2808</v>
      </c>
      <c r="AW8">
        <f t="shared" si="5"/>
        <v>0.34340014199115287</v>
      </c>
      <c r="AX8">
        <f t="shared" si="6"/>
        <v>0.29091802741521489</v>
      </c>
      <c r="AY8">
        <f t="shared" si="7"/>
        <v>0.21233138550598002</v>
      </c>
      <c r="AZ8">
        <f t="shared" si="8"/>
        <v>0.15335044508765222</v>
      </c>
      <c r="BA8">
        <v>6</v>
      </c>
    </row>
    <row r="9" spans="1:53">
      <c r="A9">
        <v>7</v>
      </c>
      <c r="B9">
        <v>382</v>
      </c>
      <c r="C9">
        <v>400</v>
      </c>
      <c r="D9">
        <v>438</v>
      </c>
      <c r="E9">
        <v>439</v>
      </c>
      <c r="F9">
        <v>466</v>
      </c>
      <c r="G9">
        <v>441</v>
      </c>
      <c r="H9">
        <v>440</v>
      </c>
      <c r="I9">
        <v>439</v>
      </c>
      <c r="J9">
        <v>492</v>
      </c>
      <c r="K9">
        <v>539</v>
      </c>
      <c r="L9">
        <v>737</v>
      </c>
      <c r="M9">
        <v>670</v>
      </c>
      <c r="N9">
        <v>519</v>
      </c>
      <c r="O9">
        <v>621</v>
      </c>
      <c r="P9">
        <v>620</v>
      </c>
      <c r="Q9">
        <v>603</v>
      </c>
      <c r="R9">
        <v>593</v>
      </c>
      <c r="S9">
        <v>579</v>
      </c>
      <c r="T9">
        <v>528</v>
      </c>
      <c r="U9">
        <v>512</v>
      </c>
      <c r="V9">
        <v>446</v>
      </c>
      <c r="W9">
        <v>468</v>
      </c>
      <c r="X9">
        <v>487</v>
      </c>
      <c r="Y9">
        <v>371</v>
      </c>
      <c r="Z9">
        <v>412</v>
      </c>
      <c r="AA9">
        <v>416</v>
      </c>
      <c r="AB9">
        <v>394</v>
      </c>
      <c r="AC9">
        <v>377</v>
      </c>
      <c r="AD9">
        <v>311</v>
      </c>
      <c r="AE9">
        <v>311</v>
      </c>
      <c r="AF9">
        <v>378</v>
      </c>
      <c r="AG9">
        <v>349</v>
      </c>
      <c r="AH9">
        <v>345</v>
      </c>
      <c r="AI9">
        <v>320</v>
      </c>
      <c r="AJ9">
        <v>302</v>
      </c>
      <c r="AK9">
        <v>302</v>
      </c>
      <c r="AL9">
        <v>285</v>
      </c>
      <c r="AM9">
        <v>274</v>
      </c>
      <c r="AN9">
        <v>226</v>
      </c>
      <c r="AO9">
        <v>193</v>
      </c>
      <c r="AP9">
        <v>560</v>
      </c>
      <c r="AR9">
        <v>17985</v>
      </c>
      <c r="AS9">
        <f t="shared" si="1"/>
        <v>6402</v>
      </c>
      <c r="AT9">
        <f t="shared" si="2"/>
        <v>5457</v>
      </c>
      <c r="AU9">
        <f t="shared" si="3"/>
        <v>3664</v>
      </c>
      <c r="AV9">
        <f t="shared" si="4"/>
        <v>2462</v>
      </c>
      <c r="AW9">
        <f t="shared" si="5"/>
        <v>0.3559633027522936</v>
      </c>
      <c r="AX9">
        <f t="shared" si="6"/>
        <v>0.30341951626355296</v>
      </c>
      <c r="AY9">
        <f t="shared" si="7"/>
        <v>0.20372532666110649</v>
      </c>
      <c r="AZ9">
        <f t="shared" si="8"/>
        <v>0.13689185432304699</v>
      </c>
      <c r="BA9">
        <v>7</v>
      </c>
    </row>
    <row r="10" spans="1:53">
      <c r="A10">
        <v>8</v>
      </c>
      <c r="B10">
        <v>475</v>
      </c>
      <c r="C10">
        <v>477</v>
      </c>
      <c r="D10">
        <v>490</v>
      </c>
      <c r="E10">
        <v>495</v>
      </c>
      <c r="F10">
        <v>508</v>
      </c>
      <c r="G10">
        <v>452</v>
      </c>
      <c r="H10">
        <v>482</v>
      </c>
      <c r="I10">
        <v>472</v>
      </c>
      <c r="J10">
        <v>497</v>
      </c>
      <c r="K10">
        <v>666</v>
      </c>
      <c r="L10">
        <v>901</v>
      </c>
      <c r="M10">
        <v>786</v>
      </c>
      <c r="N10">
        <v>617</v>
      </c>
      <c r="O10">
        <v>649</v>
      </c>
      <c r="P10">
        <v>725</v>
      </c>
      <c r="Q10">
        <v>665</v>
      </c>
      <c r="R10">
        <v>699</v>
      </c>
      <c r="S10">
        <v>682</v>
      </c>
      <c r="T10">
        <v>612</v>
      </c>
      <c r="U10">
        <v>559</v>
      </c>
      <c r="V10">
        <v>545</v>
      </c>
      <c r="W10">
        <v>515</v>
      </c>
      <c r="X10">
        <v>484</v>
      </c>
      <c r="Y10">
        <v>400</v>
      </c>
      <c r="Z10">
        <v>408</v>
      </c>
      <c r="AA10">
        <v>423</v>
      </c>
      <c r="AB10">
        <v>453</v>
      </c>
      <c r="AC10">
        <v>393</v>
      </c>
      <c r="AD10">
        <v>354</v>
      </c>
      <c r="AE10">
        <v>377</v>
      </c>
      <c r="AF10">
        <v>475</v>
      </c>
      <c r="AG10">
        <v>386</v>
      </c>
      <c r="AH10">
        <v>338</v>
      </c>
      <c r="AI10">
        <v>338</v>
      </c>
      <c r="AJ10">
        <v>357</v>
      </c>
      <c r="AK10">
        <v>418</v>
      </c>
      <c r="AL10">
        <v>353</v>
      </c>
      <c r="AM10">
        <v>343</v>
      </c>
      <c r="AN10">
        <v>220</v>
      </c>
      <c r="AO10">
        <v>215</v>
      </c>
      <c r="AP10">
        <v>670</v>
      </c>
      <c r="AR10">
        <v>20374</v>
      </c>
      <c r="AS10">
        <f t="shared" si="1"/>
        <v>7318</v>
      </c>
      <c r="AT10">
        <f t="shared" si="2"/>
        <v>6135</v>
      </c>
      <c r="AU10">
        <f t="shared" si="3"/>
        <v>4007</v>
      </c>
      <c r="AV10">
        <f t="shared" si="4"/>
        <v>2914</v>
      </c>
      <c r="AW10">
        <f t="shared" si="5"/>
        <v>0.35918327279866497</v>
      </c>
      <c r="AX10">
        <f t="shared" si="6"/>
        <v>0.30111907332875232</v>
      </c>
      <c r="AY10">
        <f t="shared" si="7"/>
        <v>0.19667222931186806</v>
      </c>
      <c r="AZ10">
        <f t="shared" si="8"/>
        <v>0.14302542456071463</v>
      </c>
      <c r="BA10">
        <v>8</v>
      </c>
    </row>
    <row r="11" spans="1:53">
      <c r="A11">
        <v>9</v>
      </c>
      <c r="B11">
        <v>339</v>
      </c>
      <c r="C11">
        <v>386</v>
      </c>
      <c r="D11">
        <v>408</v>
      </c>
      <c r="E11">
        <v>443</v>
      </c>
      <c r="F11">
        <v>498</v>
      </c>
      <c r="G11">
        <v>508</v>
      </c>
      <c r="H11">
        <v>527</v>
      </c>
      <c r="I11">
        <v>527</v>
      </c>
      <c r="J11">
        <v>557</v>
      </c>
      <c r="K11">
        <v>566</v>
      </c>
      <c r="L11">
        <v>632</v>
      </c>
      <c r="M11">
        <v>478</v>
      </c>
      <c r="N11">
        <v>398</v>
      </c>
      <c r="O11">
        <v>461</v>
      </c>
      <c r="P11">
        <v>504</v>
      </c>
      <c r="Q11">
        <v>465</v>
      </c>
      <c r="R11">
        <v>483</v>
      </c>
      <c r="S11">
        <v>533</v>
      </c>
      <c r="T11">
        <v>628</v>
      </c>
      <c r="U11">
        <v>598</v>
      </c>
      <c r="V11">
        <v>558</v>
      </c>
      <c r="W11">
        <v>601</v>
      </c>
      <c r="X11">
        <v>481</v>
      </c>
      <c r="Y11">
        <v>596</v>
      </c>
      <c r="Z11">
        <v>631</v>
      </c>
      <c r="AA11">
        <v>618</v>
      </c>
      <c r="AB11">
        <v>663</v>
      </c>
      <c r="AC11">
        <v>584</v>
      </c>
      <c r="AD11">
        <v>531</v>
      </c>
      <c r="AE11">
        <v>485</v>
      </c>
      <c r="AF11">
        <v>484</v>
      </c>
      <c r="AG11">
        <v>554</v>
      </c>
      <c r="AH11">
        <v>542</v>
      </c>
      <c r="AI11">
        <v>491</v>
      </c>
      <c r="AJ11">
        <v>439</v>
      </c>
      <c r="AK11">
        <v>445</v>
      </c>
      <c r="AL11">
        <v>451</v>
      </c>
      <c r="AM11">
        <v>402</v>
      </c>
      <c r="AN11">
        <v>363</v>
      </c>
      <c r="AO11">
        <v>370</v>
      </c>
      <c r="AP11">
        <v>1038</v>
      </c>
      <c r="AR11">
        <v>21266</v>
      </c>
      <c r="AS11">
        <f t="shared" si="1"/>
        <v>6267</v>
      </c>
      <c r="AT11">
        <f t="shared" si="2"/>
        <v>5312</v>
      </c>
      <c r="AU11">
        <f t="shared" si="3"/>
        <v>5688</v>
      </c>
      <c r="AV11">
        <f t="shared" si="4"/>
        <v>3999</v>
      </c>
      <c r="AW11">
        <f t="shared" si="5"/>
        <v>0.29469575848772689</v>
      </c>
      <c r="AX11">
        <f t="shared" si="6"/>
        <v>0.24978839462052102</v>
      </c>
      <c r="AY11">
        <f t="shared" si="7"/>
        <v>0.2674691996614314</v>
      </c>
      <c r="AZ11">
        <f t="shared" si="8"/>
        <v>0.18804664723032069</v>
      </c>
      <c r="BA11">
        <v>9</v>
      </c>
    </row>
    <row r="12" spans="1:53">
      <c r="A12">
        <v>10</v>
      </c>
      <c r="B12">
        <v>368</v>
      </c>
      <c r="C12">
        <v>387</v>
      </c>
      <c r="D12">
        <v>441</v>
      </c>
      <c r="E12">
        <v>506</v>
      </c>
      <c r="F12">
        <v>612</v>
      </c>
      <c r="G12">
        <v>628</v>
      </c>
      <c r="H12">
        <v>622</v>
      </c>
      <c r="I12">
        <v>620</v>
      </c>
      <c r="J12">
        <v>607</v>
      </c>
      <c r="K12">
        <v>605</v>
      </c>
      <c r="L12">
        <v>572</v>
      </c>
      <c r="M12">
        <v>468</v>
      </c>
      <c r="N12">
        <v>355</v>
      </c>
      <c r="O12">
        <v>566</v>
      </c>
      <c r="P12">
        <v>559</v>
      </c>
      <c r="Q12">
        <v>543</v>
      </c>
      <c r="R12">
        <v>621</v>
      </c>
      <c r="S12">
        <v>620</v>
      </c>
      <c r="T12">
        <v>749</v>
      </c>
      <c r="U12">
        <v>709</v>
      </c>
      <c r="V12">
        <v>683</v>
      </c>
      <c r="W12">
        <v>695</v>
      </c>
      <c r="X12">
        <v>679</v>
      </c>
      <c r="Y12">
        <v>671</v>
      </c>
      <c r="Z12">
        <v>713</v>
      </c>
      <c r="AA12">
        <v>698</v>
      </c>
      <c r="AB12">
        <v>734</v>
      </c>
      <c r="AC12">
        <v>648</v>
      </c>
      <c r="AD12">
        <v>628</v>
      </c>
      <c r="AE12">
        <v>588</v>
      </c>
      <c r="AF12">
        <v>528</v>
      </c>
      <c r="AG12">
        <v>587</v>
      </c>
      <c r="AH12">
        <v>595</v>
      </c>
      <c r="AI12">
        <v>540</v>
      </c>
      <c r="AJ12">
        <v>528</v>
      </c>
      <c r="AK12">
        <v>499</v>
      </c>
      <c r="AL12">
        <v>475</v>
      </c>
      <c r="AM12">
        <v>450</v>
      </c>
      <c r="AN12">
        <v>328</v>
      </c>
      <c r="AO12">
        <v>270</v>
      </c>
      <c r="AP12">
        <v>794</v>
      </c>
      <c r="AR12">
        <v>23489</v>
      </c>
      <c r="AS12">
        <f t="shared" si="1"/>
        <v>6791</v>
      </c>
      <c r="AT12">
        <f t="shared" si="2"/>
        <v>6424</v>
      </c>
      <c r="AU12">
        <f t="shared" si="3"/>
        <v>6390</v>
      </c>
      <c r="AV12">
        <f t="shared" si="4"/>
        <v>3884</v>
      </c>
      <c r="AW12">
        <f t="shared" si="5"/>
        <v>0.28911405338669166</v>
      </c>
      <c r="AX12">
        <f t="shared" si="6"/>
        <v>0.2734897185916812</v>
      </c>
      <c r="AY12">
        <f t="shared" si="7"/>
        <v>0.27204223253437781</v>
      </c>
      <c r="AZ12">
        <f t="shared" si="8"/>
        <v>0.16535399548724936</v>
      </c>
      <c r="BA12">
        <v>10</v>
      </c>
    </row>
    <row r="13" spans="1:53">
      <c r="A13">
        <v>11</v>
      </c>
      <c r="B13">
        <v>311</v>
      </c>
      <c r="C13">
        <v>366</v>
      </c>
      <c r="D13">
        <v>369</v>
      </c>
      <c r="E13">
        <v>446</v>
      </c>
      <c r="F13">
        <v>451</v>
      </c>
      <c r="G13">
        <v>507</v>
      </c>
      <c r="H13">
        <v>555</v>
      </c>
      <c r="I13">
        <v>580</v>
      </c>
      <c r="J13">
        <v>568</v>
      </c>
      <c r="K13">
        <v>593</v>
      </c>
      <c r="L13">
        <v>581</v>
      </c>
      <c r="M13">
        <v>462</v>
      </c>
      <c r="N13">
        <v>357</v>
      </c>
      <c r="O13">
        <v>504</v>
      </c>
      <c r="P13">
        <v>545</v>
      </c>
      <c r="Q13">
        <v>530</v>
      </c>
      <c r="R13">
        <v>578</v>
      </c>
      <c r="S13">
        <v>572</v>
      </c>
      <c r="T13">
        <v>691</v>
      </c>
      <c r="U13">
        <v>746</v>
      </c>
      <c r="V13">
        <v>658</v>
      </c>
      <c r="W13">
        <v>672</v>
      </c>
      <c r="X13">
        <v>648</v>
      </c>
      <c r="Y13">
        <v>613</v>
      </c>
      <c r="Z13">
        <v>638</v>
      </c>
      <c r="AA13">
        <v>592</v>
      </c>
      <c r="AB13">
        <v>737</v>
      </c>
      <c r="AC13">
        <v>635</v>
      </c>
      <c r="AD13">
        <v>544</v>
      </c>
      <c r="AE13">
        <v>543</v>
      </c>
      <c r="AF13">
        <v>577</v>
      </c>
      <c r="AG13">
        <v>616</v>
      </c>
      <c r="AH13">
        <v>603</v>
      </c>
      <c r="AI13">
        <v>539</v>
      </c>
      <c r="AJ13">
        <v>580</v>
      </c>
      <c r="AK13">
        <v>627</v>
      </c>
      <c r="AL13">
        <v>498</v>
      </c>
      <c r="AM13">
        <v>435</v>
      </c>
      <c r="AN13">
        <v>321</v>
      </c>
      <c r="AO13">
        <v>302</v>
      </c>
      <c r="AP13">
        <v>860</v>
      </c>
      <c r="AR13">
        <v>22550</v>
      </c>
      <c r="AS13">
        <f t="shared" si="1"/>
        <v>6146</v>
      </c>
      <c r="AT13">
        <f t="shared" si="2"/>
        <v>6144</v>
      </c>
      <c r="AU13">
        <f t="shared" si="3"/>
        <v>6098</v>
      </c>
      <c r="AV13">
        <f t="shared" si="4"/>
        <v>4162</v>
      </c>
      <c r="AW13">
        <f t="shared" si="5"/>
        <v>0.27254988913525496</v>
      </c>
      <c r="AX13">
        <f t="shared" si="6"/>
        <v>0.27246119733924612</v>
      </c>
      <c r="AY13">
        <f t="shared" si="7"/>
        <v>0.27042128603104215</v>
      </c>
      <c r="AZ13">
        <f t="shared" si="8"/>
        <v>0.18456762749445677</v>
      </c>
      <c r="BA13">
        <v>11</v>
      </c>
    </row>
    <row r="14" spans="1:53">
      <c r="A14">
        <v>12</v>
      </c>
      <c r="B14">
        <v>611</v>
      </c>
      <c r="C14">
        <v>639</v>
      </c>
      <c r="D14">
        <v>728</v>
      </c>
      <c r="E14">
        <v>661</v>
      </c>
      <c r="F14">
        <v>697</v>
      </c>
      <c r="G14">
        <v>646</v>
      </c>
      <c r="H14">
        <v>654</v>
      </c>
      <c r="I14">
        <v>609</v>
      </c>
      <c r="J14">
        <v>666</v>
      </c>
      <c r="K14">
        <v>641</v>
      </c>
      <c r="L14">
        <v>777</v>
      </c>
      <c r="M14">
        <v>729</v>
      </c>
      <c r="N14">
        <v>617</v>
      </c>
      <c r="O14">
        <v>678</v>
      </c>
      <c r="P14">
        <v>775</v>
      </c>
      <c r="Q14">
        <v>666</v>
      </c>
      <c r="R14">
        <v>698</v>
      </c>
      <c r="S14">
        <v>592</v>
      </c>
      <c r="T14">
        <v>570</v>
      </c>
      <c r="U14">
        <v>519</v>
      </c>
      <c r="V14">
        <v>558</v>
      </c>
      <c r="W14">
        <v>559</v>
      </c>
      <c r="X14">
        <v>464</v>
      </c>
      <c r="Y14">
        <v>450</v>
      </c>
      <c r="Z14">
        <v>382</v>
      </c>
      <c r="AA14">
        <v>357</v>
      </c>
      <c r="AB14">
        <v>365</v>
      </c>
      <c r="AC14">
        <v>333</v>
      </c>
      <c r="AD14">
        <v>292</v>
      </c>
      <c r="AE14">
        <v>284</v>
      </c>
      <c r="AF14">
        <v>336</v>
      </c>
      <c r="AG14">
        <v>350</v>
      </c>
      <c r="AH14">
        <v>374</v>
      </c>
      <c r="AI14">
        <v>311</v>
      </c>
      <c r="AJ14">
        <v>315</v>
      </c>
      <c r="AK14">
        <v>302</v>
      </c>
      <c r="AL14">
        <v>245</v>
      </c>
      <c r="AM14">
        <v>210</v>
      </c>
      <c r="AN14">
        <v>178</v>
      </c>
      <c r="AO14">
        <v>163</v>
      </c>
      <c r="AP14">
        <v>471</v>
      </c>
      <c r="AR14">
        <v>20472</v>
      </c>
      <c r="AS14">
        <f t="shared" si="1"/>
        <v>8675</v>
      </c>
      <c r="AT14">
        <f t="shared" si="2"/>
        <v>6079</v>
      </c>
      <c r="AU14">
        <f t="shared" si="3"/>
        <v>3523</v>
      </c>
      <c r="AV14">
        <f t="shared" si="4"/>
        <v>2195</v>
      </c>
      <c r="AW14">
        <f t="shared" si="5"/>
        <v>0.4237495115279406</v>
      </c>
      <c r="AX14">
        <f t="shared" si="6"/>
        <v>0.29694216490816727</v>
      </c>
      <c r="AY14">
        <f t="shared" si="7"/>
        <v>0.17208870652598671</v>
      </c>
      <c r="AZ14">
        <f t="shared" si="8"/>
        <v>0.10721961703790543</v>
      </c>
      <c r="BA14">
        <v>12</v>
      </c>
    </row>
    <row r="15" spans="1:53">
      <c r="A15">
        <v>13</v>
      </c>
      <c r="B15">
        <v>320</v>
      </c>
      <c r="C15">
        <v>333</v>
      </c>
      <c r="D15">
        <v>287</v>
      </c>
      <c r="E15">
        <v>281</v>
      </c>
      <c r="F15">
        <v>260</v>
      </c>
      <c r="G15">
        <v>240</v>
      </c>
      <c r="H15">
        <v>290</v>
      </c>
      <c r="I15">
        <v>210</v>
      </c>
      <c r="J15">
        <v>278</v>
      </c>
      <c r="K15">
        <v>1772</v>
      </c>
      <c r="L15">
        <v>4620</v>
      </c>
      <c r="M15">
        <v>2719</v>
      </c>
      <c r="N15">
        <v>1947</v>
      </c>
      <c r="O15">
        <v>1160</v>
      </c>
      <c r="P15">
        <v>1099</v>
      </c>
      <c r="Q15">
        <v>810</v>
      </c>
      <c r="R15">
        <v>760</v>
      </c>
      <c r="S15">
        <v>629</v>
      </c>
      <c r="T15">
        <v>465</v>
      </c>
      <c r="U15">
        <v>370</v>
      </c>
      <c r="V15">
        <v>338</v>
      </c>
      <c r="W15">
        <v>371</v>
      </c>
      <c r="X15">
        <v>314</v>
      </c>
      <c r="Y15">
        <v>296</v>
      </c>
      <c r="Z15">
        <v>325</v>
      </c>
      <c r="AA15">
        <v>311</v>
      </c>
      <c r="AB15">
        <v>365</v>
      </c>
      <c r="AC15">
        <v>288</v>
      </c>
      <c r="AD15">
        <v>265</v>
      </c>
      <c r="AE15">
        <v>206</v>
      </c>
      <c r="AF15">
        <v>279</v>
      </c>
      <c r="AG15">
        <v>178</v>
      </c>
      <c r="AH15">
        <v>192</v>
      </c>
      <c r="AI15">
        <v>161</v>
      </c>
      <c r="AJ15">
        <v>185</v>
      </c>
      <c r="AK15">
        <v>207</v>
      </c>
      <c r="AL15">
        <v>156</v>
      </c>
      <c r="AM15">
        <v>161</v>
      </c>
      <c r="AN15">
        <v>181</v>
      </c>
      <c r="AO15">
        <v>125</v>
      </c>
      <c r="AP15">
        <v>390</v>
      </c>
      <c r="AR15">
        <v>24144</v>
      </c>
      <c r="AS15">
        <f t="shared" si="1"/>
        <v>13557</v>
      </c>
      <c r="AT15">
        <f t="shared" si="2"/>
        <v>6316</v>
      </c>
      <c r="AU15">
        <f t="shared" si="3"/>
        <v>2705</v>
      </c>
      <c r="AV15">
        <f t="shared" si="4"/>
        <v>1566</v>
      </c>
      <c r="AW15">
        <f t="shared" si="5"/>
        <v>0.56150596421471177</v>
      </c>
      <c r="AX15">
        <f t="shared" si="6"/>
        <v>0.26159708416169647</v>
      </c>
      <c r="AY15">
        <f t="shared" si="7"/>
        <v>0.11203611663353213</v>
      </c>
      <c r="AZ15">
        <f t="shared" si="8"/>
        <v>6.4860834990059638E-2</v>
      </c>
      <c r="BA15">
        <v>13</v>
      </c>
    </row>
    <row r="16" spans="1:53">
      <c r="A16">
        <v>14</v>
      </c>
      <c r="B16">
        <v>280</v>
      </c>
      <c r="C16">
        <v>358</v>
      </c>
      <c r="D16">
        <v>362</v>
      </c>
      <c r="E16">
        <v>394</v>
      </c>
      <c r="F16">
        <v>447</v>
      </c>
      <c r="G16">
        <v>449</v>
      </c>
      <c r="H16">
        <v>511</v>
      </c>
      <c r="I16">
        <v>468</v>
      </c>
      <c r="J16">
        <v>463</v>
      </c>
      <c r="K16">
        <v>549</v>
      </c>
      <c r="L16">
        <v>598</v>
      </c>
      <c r="M16">
        <v>478</v>
      </c>
      <c r="N16">
        <v>380</v>
      </c>
      <c r="O16">
        <v>527</v>
      </c>
      <c r="P16">
        <v>588</v>
      </c>
      <c r="Q16">
        <v>567</v>
      </c>
      <c r="R16">
        <v>522</v>
      </c>
      <c r="S16">
        <v>555</v>
      </c>
      <c r="T16">
        <v>624</v>
      </c>
      <c r="U16">
        <v>584</v>
      </c>
      <c r="V16">
        <v>607</v>
      </c>
      <c r="W16">
        <v>570</v>
      </c>
      <c r="X16">
        <v>589</v>
      </c>
      <c r="Y16">
        <v>535</v>
      </c>
      <c r="Z16">
        <v>634</v>
      </c>
      <c r="AA16">
        <v>593</v>
      </c>
      <c r="AB16">
        <v>680</v>
      </c>
      <c r="AC16">
        <v>602</v>
      </c>
      <c r="AD16">
        <v>587</v>
      </c>
      <c r="AE16">
        <v>523</v>
      </c>
      <c r="AF16">
        <v>516</v>
      </c>
      <c r="AG16">
        <v>535</v>
      </c>
      <c r="AH16">
        <v>522</v>
      </c>
      <c r="AI16">
        <v>486</v>
      </c>
      <c r="AJ16">
        <v>444</v>
      </c>
      <c r="AK16">
        <v>497</v>
      </c>
      <c r="AL16">
        <v>424</v>
      </c>
      <c r="AM16">
        <v>419</v>
      </c>
      <c r="AN16">
        <v>299</v>
      </c>
      <c r="AO16">
        <v>276</v>
      </c>
      <c r="AP16">
        <v>696</v>
      </c>
      <c r="AR16">
        <v>20738</v>
      </c>
      <c r="AS16">
        <f t="shared" si="1"/>
        <v>5737</v>
      </c>
      <c r="AT16">
        <f t="shared" si="2"/>
        <v>5733</v>
      </c>
      <c r="AU16">
        <f t="shared" si="3"/>
        <v>5727</v>
      </c>
      <c r="AV16">
        <f t="shared" si="4"/>
        <v>3541</v>
      </c>
      <c r="AW16">
        <f t="shared" si="5"/>
        <v>0.27664191339569871</v>
      </c>
      <c r="AX16">
        <f t="shared" si="6"/>
        <v>0.27644903076477961</v>
      </c>
      <c r="AY16">
        <f t="shared" si="7"/>
        <v>0.27615970681840102</v>
      </c>
      <c r="AZ16">
        <f t="shared" si="8"/>
        <v>0.17074934902112066</v>
      </c>
      <c r="BA16">
        <v>14</v>
      </c>
    </row>
    <row r="17" spans="1:53">
      <c r="A17">
        <v>15</v>
      </c>
      <c r="B17">
        <v>356</v>
      </c>
      <c r="C17">
        <v>344</v>
      </c>
      <c r="D17">
        <v>405</v>
      </c>
      <c r="E17">
        <v>420</v>
      </c>
      <c r="F17">
        <v>473</v>
      </c>
      <c r="G17">
        <v>469</v>
      </c>
      <c r="H17">
        <v>451</v>
      </c>
      <c r="I17">
        <v>449</v>
      </c>
      <c r="J17">
        <v>489</v>
      </c>
      <c r="K17">
        <v>432</v>
      </c>
      <c r="L17">
        <v>491</v>
      </c>
      <c r="M17">
        <v>405</v>
      </c>
      <c r="N17">
        <v>313</v>
      </c>
      <c r="O17">
        <v>408</v>
      </c>
      <c r="P17">
        <v>449</v>
      </c>
      <c r="Q17">
        <v>465</v>
      </c>
      <c r="R17">
        <v>456</v>
      </c>
      <c r="S17">
        <v>448</v>
      </c>
      <c r="T17">
        <v>466</v>
      </c>
      <c r="U17">
        <v>474</v>
      </c>
      <c r="V17">
        <v>432</v>
      </c>
      <c r="W17">
        <v>431</v>
      </c>
      <c r="X17">
        <v>374</v>
      </c>
      <c r="Y17">
        <v>305</v>
      </c>
      <c r="Z17">
        <v>389</v>
      </c>
      <c r="AA17">
        <v>357</v>
      </c>
      <c r="AB17">
        <v>389</v>
      </c>
      <c r="AC17">
        <v>351</v>
      </c>
      <c r="AD17">
        <v>309</v>
      </c>
      <c r="AE17">
        <v>328</v>
      </c>
      <c r="AF17">
        <v>365</v>
      </c>
      <c r="AG17">
        <v>325</v>
      </c>
      <c r="AH17">
        <v>297</v>
      </c>
      <c r="AI17">
        <v>295</v>
      </c>
      <c r="AJ17">
        <v>272</v>
      </c>
      <c r="AK17">
        <v>297</v>
      </c>
      <c r="AL17">
        <v>271</v>
      </c>
      <c r="AM17">
        <v>272</v>
      </c>
      <c r="AN17">
        <v>214</v>
      </c>
      <c r="AO17">
        <v>200</v>
      </c>
      <c r="AP17">
        <v>621</v>
      </c>
      <c r="AR17">
        <v>15757</v>
      </c>
      <c r="AS17">
        <f t="shared" si="1"/>
        <v>5497</v>
      </c>
      <c r="AT17">
        <f t="shared" si="2"/>
        <v>4403</v>
      </c>
      <c r="AU17">
        <f t="shared" si="3"/>
        <v>3415</v>
      </c>
      <c r="AV17">
        <f t="shared" si="4"/>
        <v>2442</v>
      </c>
      <c r="AW17">
        <f t="shared" si="5"/>
        <v>0.34886082376086819</v>
      </c>
      <c r="AX17">
        <f t="shared" si="6"/>
        <v>0.27943136383829409</v>
      </c>
      <c r="AY17">
        <f t="shared" si="7"/>
        <v>0.21672907279304438</v>
      </c>
      <c r="AZ17">
        <f t="shared" si="8"/>
        <v>0.15497873960779338</v>
      </c>
      <c r="BA17">
        <v>15</v>
      </c>
    </row>
    <row r="18" spans="1:53">
      <c r="A18">
        <v>16</v>
      </c>
      <c r="B18">
        <v>309</v>
      </c>
      <c r="C18">
        <v>321</v>
      </c>
      <c r="D18">
        <v>354</v>
      </c>
      <c r="E18">
        <v>339</v>
      </c>
      <c r="F18">
        <v>356</v>
      </c>
      <c r="G18">
        <v>337</v>
      </c>
      <c r="H18">
        <v>388</v>
      </c>
      <c r="I18">
        <v>342</v>
      </c>
      <c r="J18">
        <v>379</v>
      </c>
      <c r="K18">
        <v>714</v>
      </c>
      <c r="L18">
        <v>1311</v>
      </c>
      <c r="M18">
        <v>1051</v>
      </c>
      <c r="N18">
        <v>883</v>
      </c>
      <c r="O18">
        <v>826</v>
      </c>
      <c r="P18">
        <v>824</v>
      </c>
      <c r="Q18">
        <v>768</v>
      </c>
      <c r="R18">
        <v>627</v>
      </c>
      <c r="S18">
        <v>648</v>
      </c>
      <c r="T18">
        <v>563</v>
      </c>
      <c r="U18">
        <v>470</v>
      </c>
      <c r="V18">
        <v>466</v>
      </c>
      <c r="W18">
        <v>528</v>
      </c>
      <c r="X18">
        <v>467</v>
      </c>
      <c r="Y18">
        <v>345</v>
      </c>
      <c r="Z18">
        <v>453</v>
      </c>
      <c r="AA18">
        <v>434</v>
      </c>
      <c r="AB18">
        <v>466</v>
      </c>
      <c r="AC18">
        <v>410</v>
      </c>
      <c r="AD18">
        <v>353</v>
      </c>
      <c r="AE18">
        <v>342</v>
      </c>
      <c r="AF18">
        <v>327</v>
      </c>
      <c r="AG18">
        <v>331</v>
      </c>
      <c r="AH18">
        <v>360</v>
      </c>
      <c r="AI18">
        <v>295</v>
      </c>
      <c r="AJ18">
        <v>319</v>
      </c>
      <c r="AK18">
        <v>309</v>
      </c>
      <c r="AL18">
        <v>304</v>
      </c>
      <c r="AM18">
        <v>273</v>
      </c>
      <c r="AN18">
        <v>259</v>
      </c>
      <c r="AO18">
        <v>234</v>
      </c>
      <c r="AP18">
        <v>693</v>
      </c>
      <c r="AR18">
        <v>19778</v>
      </c>
      <c r="AS18">
        <f t="shared" si="1"/>
        <v>7084</v>
      </c>
      <c r="AT18">
        <f t="shared" si="2"/>
        <v>6187</v>
      </c>
      <c r="AU18">
        <f t="shared" si="3"/>
        <v>3821</v>
      </c>
      <c r="AV18">
        <f t="shared" si="4"/>
        <v>2686</v>
      </c>
      <c r="AW18">
        <f t="shared" si="5"/>
        <v>0.35817575083426029</v>
      </c>
      <c r="AX18">
        <f t="shared" si="6"/>
        <v>0.31282232783901304</v>
      </c>
      <c r="AY18">
        <f t="shared" si="7"/>
        <v>0.19319445848923045</v>
      </c>
      <c r="AZ18">
        <f t="shared" si="8"/>
        <v>0.1358074628374962</v>
      </c>
      <c r="BA18">
        <v>16</v>
      </c>
    </row>
    <row r="19" spans="1:53">
      <c r="A19">
        <v>17</v>
      </c>
      <c r="B19">
        <v>491</v>
      </c>
      <c r="C19">
        <v>507</v>
      </c>
      <c r="D19">
        <v>506</v>
      </c>
      <c r="E19">
        <v>560</v>
      </c>
      <c r="F19">
        <v>580</v>
      </c>
      <c r="G19">
        <v>626</v>
      </c>
      <c r="H19">
        <v>596</v>
      </c>
      <c r="I19">
        <v>628</v>
      </c>
      <c r="J19">
        <v>588</v>
      </c>
      <c r="K19">
        <v>570</v>
      </c>
      <c r="L19">
        <v>598</v>
      </c>
      <c r="M19">
        <v>473</v>
      </c>
      <c r="N19">
        <v>398</v>
      </c>
      <c r="O19">
        <v>605</v>
      </c>
      <c r="P19">
        <v>668</v>
      </c>
      <c r="Q19">
        <v>684</v>
      </c>
      <c r="R19">
        <v>685</v>
      </c>
      <c r="S19">
        <v>658</v>
      </c>
      <c r="T19">
        <v>696</v>
      </c>
      <c r="U19">
        <v>729</v>
      </c>
      <c r="V19">
        <v>651</v>
      </c>
      <c r="W19">
        <v>583</v>
      </c>
      <c r="X19">
        <v>543</v>
      </c>
      <c r="Y19">
        <v>460</v>
      </c>
      <c r="Z19">
        <v>443</v>
      </c>
      <c r="AA19">
        <v>458</v>
      </c>
      <c r="AB19">
        <v>512</v>
      </c>
      <c r="AC19">
        <v>416</v>
      </c>
      <c r="AD19">
        <v>400</v>
      </c>
      <c r="AE19">
        <v>415</v>
      </c>
      <c r="AF19">
        <v>401</v>
      </c>
      <c r="AG19">
        <v>431</v>
      </c>
      <c r="AH19">
        <v>390</v>
      </c>
      <c r="AI19">
        <v>401</v>
      </c>
      <c r="AJ19">
        <v>365</v>
      </c>
      <c r="AK19">
        <v>397</v>
      </c>
      <c r="AL19">
        <v>381</v>
      </c>
      <c r="AM19">
        <v>346</v>
      </c>
      <c r="AN19">
        <v>231</v>
      </c>
      <c r="AO19">
        <v>209</v>
      </c>
      <c r="AP19">
        <v>520</v>
      </c>
      <c r="AR19">
        <v>20799</v>
      </c>
      <c r="AS19">
        <f t="shared" si="1"/>
        <v>7121</v>
      </c>
      <c r="AT19">
        <f t="shared" si="2"/>
        <v>6502</v>
      </c>
      <c r="AU19">
        <f t="shared" si="3"/>
        <v>4326</v>
      </c>
      <c r="AV19">
        <f t="shared" si="4"/>
        <v>2850</v>
      </c>
      <c r="AW19">
        <f t="shared" si="5"/>
        <v>0.34237222943410739</v>
      </c>
      <c r="AX19">
        <f t="shared" si="6"/>
        <v>0.31261118322996295</v>
      </c>
      <c r="AY19">
        <f t="shared" si="7"/>
        <v>0.20799076878696091</v>
      </c>
      <c r="AZ19">
        <f t="shared" si="8"/>
        <v>0.1370258185489687</v>
      </c>
      <c r="BA19">
        <v>17</v>
      </c>
    </row>
    <row r="20" spans="1:53">
      <c r="A20">
        <v>18</v>
      </c>
      <c r="B20">
        <v>359</v>
      </c>
      <c r="C20">
        <v>414</v>
      </c>
      <c r="D20">
        <v>489</v>
      </c>
      <c r="E20">
        <v>512</v>
      </c>
      <c r="F20">
        <v>520</v>
      </c>
      <c r="G20">
        <v>568</v>
      </c>
      <c r="H20">
        <v>568</v>
      </c>
      <c r="I20">
        <v>550</v>
      </c>
      <c r="J20">
        <v>550</v>
      </c>
      <c r="K20">
        <v>625</v>
      </c>
      <c r="L20">
        <v>658</v>
      </c>
      <c r="M20">
        <v>561</v>
      </c>
      <c r="N20">
        <v>446</v>
      </c>
      <c r="O20">
        <v>525</v>
      </c>
      <c r="P20">
        <v>594</v>
      </c>
      <c r="Q20">
        <v>542</v>
      </c>
      <c r="R20">
        <v>625</v>
      </c>
      <c r="S20">
        <v>555</v>
      </c>
      <c r="T20">
        <v>698</v>
      </c>
      <c r="U20">
        <v>621</v>
      </c>
      <c r="V20">
        <v>574</v>
      </c>
      <c r="W20">
        <v>636</v>
      </c>
      <c r="X20">
        <v>544</v>
      </c>
      <c r="Y20">
        <v>538</v>
      </c>
      <c r="Z20">
        <v>507</v>
      </c>
      <c r="AA20">
        <v>551</v>
      </c>
      <c r="AB20">
        <v>557</v>
      </c>
      <c r="AC20">
        <v>474</v>
      </c>
      <c r="AD20">
        <v>455</v>
      </c>
      <c r="AE20">
        <v>395</v>
      </c>
      <c r="AF20">
        <v>451</v>
      </c>
      <c r="AG20">
        <v>442</v>
      </c>
      <c r="AH20">
        <v>451</v>
      </c>
      <c r="AI20">
        <v>396</v>
      </c>
      <c r="AJ20">
        <v>409</v>
      </c>
      <c r="AK20">
        <v>414</v>
      </c>
      <c r="AL20">
        <v>389</v>
      </c>
      <c r="AM20">
        <v>310</v>
      </c>
      <c r="AN20">
        <v>356</v>
      </c>
      <c r="AO20">
        <v>338</v>
      </c>
      <c r="AP20">
        <v>998</v>
      </c>
      <c r="AR20">
        <v>21165</v>
      </c>
      <c r="AS20">
        <f t="shared" si="1"/>
        <v>6820</v>
      </c>
      <c r="AT20">
        <f t="shared" si="2"/>
        <v>5914</v>
      </c>
      <c r="AU20">
        <f t="shared" si="3"/>
        <v>4821</v>
      </c>
      <c r="AV20">
        <f t="shared" si="4"/>
        <v>3610</v>
      </c>
      <c r="AW20">
        <f t="shared" si="5"/>
        <v>0.32223009685802034</v>
      </c>
      <c r="AX20">
        <f t="shared" si="6"/>
        <v>0.27942357665957951</v>
      </c>
      <c r="AY20">
        <f t="shared" si="7"/>
        <v>0.22778171509567682</v>
      </c>
      <c r="AZ20">
        <f t="shared" si="8"/>
        <v>0.17056461138672335</v>
      </c>
      <c r="BA20">
        <v>18</v>
      </c>
    </row>
    <row r="21" spans="1:53">
      <c r="A21">
        <v>19</v>
      </c>
      <c r="B21">
        <v>424</v>
      </c>
      <c r="C21">
        <v>481</v>
      </c>
      <c r="D21">
        <v>495</v>
      </c>
      <c r="E21">
        <v>583</v>
      </c>
      <c r="F21">
        <v>545</v>
      </c>
      <c r="G21">
        <v>641</v>
      </c>
      <c r="H21">
        <v>601</v>
      </c>
      <c r="I21">
        <v>581</v>
      </c>
      <c r="J21">
        <v>641</v>
      </c>
      <c r="K21">
        <v>662</v>
      </c>
      <c r="L21">
        <v>668</v>
      </c>
      <c r="M21">
        <v>559</v>
      </c>
      <c r="N21">
        <v>395</v>
      </c>
      <c r="O21">
        <v>631</v>
      </c>
      <c r="P21">
        <v>767</v>
      </c>
      <c r="Q21">
        <v>689</v>
      </c>
      <c r="R21">
        <v>754</v>
      </c>
      <c r="S21">
        <v>707</v>
      </c>
      <c r="T21">
        <v>808</v>
      </c>
      <c r="U21">
        <v>770</v>
      </c>
      <c r="V21">
        <v>780</v>
      </c>
      <c r="W21">
        <v>698</v>
      </c>
      <c r="X21">
        <v>699</v>
      </c>
      <c r="Y21">
        <v>684</v>
      </c>
      <c r="Z21">
        <v>641</v>
      </c>
      <c r="AA21">
        <v>683</v>
      </c>
      <c r="AB21">
        <v>768</v>
      </c>
      <c r="AC21">
        <v>686</v>
      </c>
      <c r="AD21">
        <v>666</v>
      </c>
      <c r="AE21">
        <v>581</v>
      </c>
      <c r="AF21">
        <v>619</v>
      </c>
      <c r="AG21">
        <v>549</v>
      </c>
      <c r="AH21">
        <v>545</v>
      </c>
      <c r="AI21">
        <v>531</v>
      </c>
      <c r="AJ21">
        <v>499</v>
      </c>
      <c r="AK21">
        <v>478</v>
      </c>
      <c r="AL21">
        <v>431</v>
      </c>
      <c r="AM21">
        <v>391</v>
      </c>
      <c r="AN21">
        <v>268</v>
      </c>
      <c r="AO21">
        <v>257</v>
      </c>
      <c r="AP21">
        <v>800</v>
      </c>
      <c r="AR21">
        <v>24656</v>
      </c>
      <c r="AS21">
        <f t="shared" si="1"/>
        <v>7276</v>
      </c>
      <c r="AT21">
        <f t="shared" si="2"/>
        <v>7303</v>
      </c>
      <c r="AU21">
        <f t="shared" si="3"/>
        <v>6422</v>
      </c>
      <c r="AV21">
        <f t="shared" si="4"/>
        <v>3655</v>
      </c>
      <c r="AW21">
        <f t="shared" si="5"/>
        <v>0.29510058403634004</v>
      </c>
      <c r="AX21">
        <f t="shared" si="6"/>
        <v>0.29619565217391303</v>
      </c>
      <c r="AY21">
        <f t="shared" si="7"/>
        <v>0.26046398442569763</v>
      </c>
      <c r="AZ21">
        <f t="shared" si="8"/>
        <v>0.14823977936404931</v>
      </c>
      <c r="BA21">
        <v>19</v>
      </c>
    </row>
    <row r="22" spans="1:53">
      <c r="A22">
        <v>20</v>
      </c>
      <c r="B22">
        <v>593</v>
      </c>
      <c r="C22">
        <v>628</v>
      </c>
      <c r="D22">
        <v>640</v>
      </c>
      <c r="E22">
        <v>688</v>
      </c>
      <c r="F22">
        <v>746</v>
      </c>
      <c r="G22">
        <v>759</v>
      </c>
      <c r="H22">
        <v>760</v>
      </c>
      <c r="I22">
        <v>767</v>
      </c>
      <c r="J22">
        <v>809</v>
      </c>
      <c r="K22">
        <v>794</v>
      </c>
      <c r="L22">
        <v>778</v>
      </c>
      <c r="M22">
        <v>632</v>
      </c>
      <c r="N22">
        <v>500</v>
      </c>
      <c r="O22">
        <v>856</v>
      </c>
      <c r="P22">
        <v>959</v>
      </c>
      <c r="Q22">
        <v>885</v>
      </c>
      <c r="R22">
        <v>960</v>
      </c>
      <c r="S22">
        <v>940</v>
      </c>
      <c r="T22">
        <v>1020</v>
      </c>
      <c r="U22">
        <v>922</v>
      </c>
      <c r="V22">
        <v>904</v>
      </c>
      <c r="W22">
        <v>867</v>
      </c>
      <c r="X22">
        <v>790</v>
      </c>
      <c r="Y22">
        <v>775</v>
      </c>
      <c r="Z22">
        <v>757</v>
      </c>
      <c r="AA22">
        <v>773</v>
      </c>
      <c r="AB22">
        <v>860</v>
      </c>
      <c r="AC22">
        <v>742</v>
      </c>
      <c r="AD22">
        <v>633</v>
      </c>
      <c r="AE22">
        <v>609</v>
      </c>
      <c r="AF22">
        <v>645</v>
      </c>
      <c r="AG22">
        <v>563</v>
      </c>
      <c r="AH22">
        <v>568</v>
      </c>
      <c r="AI22">
        <v>514</v>
      </c>
      <c r="AJ22">
        <v>478</v>
      </c>
      <c r="AK22">
        <v>471</v>
      </c>
      <c r="AL22">
        <v>469</v>
      </c>
      <c r="AM22">
        <v>428</v>
      </c>
      <c r="AN22">
        <v>339</v>
      </c>
      <c r="AO22">
        <v>298</v>
      </c>
      <c r="AP22">
        <v>933</v>
      </c>
      <c r="AR22">
        <v>29052</v>
      </c>
      <c r="AS22">
        <f t="shared" si="1"/>
        <v>9094</v>
      </c>
      <c r="AT22">
        <f t="shared" si="2"/>
        <v>9103</v>
      </c>
      <c r="AU22">
        <f t="shared" si="3"/>
        <v>6925</v>
      </c>
      <c r="AV22">
        <f t="shared" si="4"/>
        <v>3930</v>
      </c>
      <c r="AW22">
        <f t="shared" si="5"/>
        <v>0.31302492083161226</v>
      </c>
      <c r="AX22">
        <f t="shared" si="6"/>
        <v>0.31333471017485887</v>
      </c>
      <c r="AY22">
        <f t="shared" si="7"/>
        <v>0.23836568910918354</v>
      </c>
      <c r="AZ22">
        <f t="shared" si="8"/>
        <v>0.1352746798843453</v>
      </c>
      <c r="BA22">
        <v>20</v>
      </c>
    </row>
    <row r="23" spans="1:53">
      <c r="A23">
        <v>21</v>
      </c>
      <c r="B23">
        <v>361</v>
      </c>
      <c r="C23">
        <v>430</v>
      </c>
      <c r="D23">
        <v>461</v>
      </c>
      <c r="E23">
        <v>483</v>
      </c>
      <c r="F23">
        <v>520</v>
      </c>
      <c r="G23">
        <v>556</v>
      </c>
      <c r="H23">
        <v>576</v>
      </c>
      <c r="I23">
        <v>563</v>
      </c>
      <c r="J23">
        <v>572</v>
      </c>
      <c r="K23">
        <v>543</v>
      </c>
      <c r="L23">
        <v>574</v>
      </c>
      <c r="M23">
        <v>430</v>
      </c>
      <c r="N23">
        <v>394</v>
      </c>
      <c r="O23">
        <v>522</v>
      </c>
      <c r="P23">
        <v>554</v>
      </c>
      <c r="Q23">
        <v>591</v>
      </c>
      <c r="R23">
        <v>592</v>
      </c>
      <c r="S23">
        <v>559</v>
      </c>
      <c r="T23">
        <v>671</v>
      </c>
      <c r="U23">
        <v>653</v>
      </c>
      <c r="V23">
        <v>604</v>
      </c>
      <c r="W23">
        <v>631</v>
      </c>
      <c r="X23">
        <v>641</v>
      </c>
      <c r="Y23">
        <v>554</v>
      </c>
      <c r="Z23">
        <v>628</v>
      </c>
      <c r="AA23">
        <v>609</v>
      </c>
      <c r="AB23">
        <v>651</v>
      </c>
      <c r="AC23">
        <v>629</v>
      </c>
      <c r="AD23">
        <v>548</v>
      </c>
      <c r="AE23">
        <v>458</v>
      </c>
      <c r="AF23">
        <v>492</v>
      </c>
      <c r="AG23">
        <v>550</v>
      </c>
      <c r="AH23">
        <v>528</v>
      </c>
      <c r="AI23">
        <v>468</v>
      </c>
      <c r="AJ23">
        <v>479</v>
      </c>
      <c r="AK23">
        <v>453</v>
      </c>
      <c r="AL23">
        <v>423</v>
      </c>
      <c r="AM23">
        <v>410</v>
      </c>
      <c r="AN23">
        <v>401</v>
      </c>
      <c r="AO23">
        <v>353</v>
      </c>
      <c r="AP23">
        <v>1004</v>
      </c>
      <c r="AR23">
        <v>22119</v>
      </c>
      <c r="AS23">
        <f t="shared" si="1"/>
        <v>6463</v>
      </c>
      <c r="AT23">
        <f t="shared" si="2"/>
        <v>6018</v>
      </c>
      <c r="AU23">
        <f t="shared" si="3"/>
        <v>5647</v>
      </c>
      <c r="AV23">
        <f t="shared" si="4"/>
        <v>3991</v>
      </c>
      <c r="AW23">
        <f t="shared" si="5"/>
        <v>0.29219223292192231</v>
      </c>
      <c r="AX23">
        <f t="shared" si="6"/>
        <v>0.27207378272073784</v>
      </c>
      <c r="AY23">
        <f t="shared" si="7"/>
        <v>0.25530087255300871</v>
      </c>
      <c r="AZ23">
        <f t="shared" si="8"/>
        <v>0.18043311180433111</v>
      </c>
      <c r="BA23">
        <v>21</v>
      </c>
    </row>
    <row r="24" spans="1:53">
      <c r="A24">
        <v>22</v>
      </c>
      <c r="B24">
        <v>372</v>
      </c>
      <c r="C24">
        <v>425</v>
      </c>
      <c r="D24">
        <v>482</v>
      </c>
      <c r="E24">
        <v>478</v>
      </c>
      <c r="F24">
        <v>564</v>
      </c>
      <c r="G24">
        <v>640</v>
      </c>
      <c r="H24">
        <v>601</v>
      </c>
      <c r="I24">
        <v>615</v>
      </c>
      <c r="J24">
        <v>640</v>
      </c>
      <c r="K24">
        <v>614</v>
      </c>
      <c r="L24">
        <v>578</v>
      </c>
      <c r="M24">
        <v>496</v>
      </c>
      <c r="N24">
        <v>386</v>
      </c>
      <c r="O24">
        <v>562</v>
      </c>
      <c r="P24">
        <v>578</v>
      </c>
      <c r="Q24">
        <v>525</v>
      </c>
      <c r="R24">
        <v>587</v>
      </c>
      <c r="S24">
        <v>597</v>
      </c>
      <c r="T24">
        <v>770</v>
      </c>
      <c r="U24">
        <v>794</v>
      </c>
      <c r="V24">
        <v>708</v>
      </c>
      <c r="W24">
        <v>701</v>
      </c>
      <c r="X24">
        <v>679</v>
      </c>
      <c r="Y24">
        <v>701</v>
      </c>
      <c r="Z24">
        <v>729</v>
      </c>
      <c r="AA24">
        <v>682</v>
      </c>
      <c r="AB24">
        <v>778</v>
      </c>
      <c r="AC24">
        <v>742</v>
      </c>
      <c r="AD24">
        <v>656</v>
      </c>
      <c r="AE24">
        <v>597</v>
      </c>
      <c r="AF24">
        <v>606</v>
      </c>
      <c r="AG24">
        <v>584</v>
      </c>
      <c r="AH24">
        <v>605</v>
      </c>
      <c r="AI24">
        <v>536</v>
      </c>
      <c r="AJ24">
        <v>540</v>
      </c>
      <c r="AK24">
        <v>542</v>
      </c>
      <c r="AL24">
        <v>479</v>
      </c>
      <c r="AM24">
        <v>438</v>
      </c>
      <c r="AN24">
        <v>355</v>
      </c>
      <c r="AO24">
        <v>379</v>
      </c>
      <c r="AP24">
        <v>1023</v>
      </c>
      <c r="AR24">
        <v>24364</v>
      </c>
      <c r="AS24">
        <f t="shared" si="1"/>
        <v>6891</v>
      </c>
      <c r="AT24">
        <f t="shared" si="2"/>
        <v>6501</v>
      </c>
      <c r="AU24">
        <f t="shared" si="3"/>
        <v>6680</v>
      </c>
      <c r="AV24">
        <f t="shared" si="4"/>
        <v>4292</v>
      </c>
      <c r="AW24">
        <f t="shared" si="5"/>
        <v>0.28283533081595796</v>
      </c>
      <c r="AX24">
        <f t="shared" si="6"/>
        <v>0.26682810704317844</v>
      </c>
      <c r="AY24">
        <f t="shared" si="7"/>
        <v>0.27417501231324903</v>
      </c>
      <c r="AZ24">
        <f t="shared" si="8"/>
        <v>0.17616154982761451</v>
      </c>
      <c r="BA24">
        <v>22</v>
      </c>
    </row>
    <row r="25" spans="1:53">
      <c r="A25">
        <v>23</v>
      </c>
      <c r="B25">
        <v>408</v>
      </c>
      <c r="C25">
        <v>439</v>
      </c>
      <c r="D25">
        <v>465</v>
      </c>
      <c r="E25">
        <v>469</v>
      </c>
      <c r="F25">
        <v>501</v>
      </c>
      <c r="G25">
        <v>535</v>
      </c>
      <c r="H25">
        <v>493</v>
      </c>
      <c r="I25">
        <v>547</v>
      </c>
      <c r="J25">
        <v>571</v>
      </c>
      <c r="K25">
        <v>601</v>
      </c>
      <c r="L25">
        <v>625</v>
      </c>
      <c r="M25">
        <v>526</v>
      </c>
      <c r="N25">
        <v>462</v>
      </c>
      <c r="O25">
        <v>669</v>
      </c>
      <c r="P25">
        <v>756</v>
      </c>
      <c r="Q25">
        <v>673</v>
      </c>
      <c r="R25">
        <v>687</v>
      </c>
      <c r="S25">
        <v>700</v>
      </c>
      <c r="T25">
        <v>735</v>
      </c>
      <c r="U25">
        <v>671</v>
      </c>
      <c r="V25">
        <v>640</v>
      </c>
      <c r="W25">
        <v>616</v>
      </c>
      <c r="X25">
        <v>608</v>
      </c>
      <c r="Y25">
        <v>568</v>
      </c>
      <c r="Z25">
        <v>624</v>
      </c>
      <c r="AA25">
        <v>594</v>
      </c>
      <c r="AB25">
        <v>649</v>
      </c>
      <c r="AC25">
        <v>625</v>
      </c>
      <c r="AD25">
        <v>604</v>
      </c>
      <c r="AE25">
        <v>517</v>
      </c>
      <c r="AF25">
        <v>568</v>
      </c>
      <c r="AG25">
        <v>509</v>
      </c>
      <c r="AH25">
        <v>541</v>
      </c>
      <c r="AI25">
        <v>458</v>
      </c>
      <c r="AJ25">
        <v>463</v>
      </c>
      <c r="AK25">
        <v>456</v>
      </c>
      <c r="AL25">
        <v>416</v>
      </c>
      <c r="AM25">
        <v>420</v>
      </c>
      <c r="AN25">
        <v>332</v>
      </c>
      <c r="AO25">
        <v>281</v>
      </c>
      <c r="AP25">
        <v>759</v>
      </c>
      <c r="AR25">
        <v>22781</v>
      </c>
      <c r="AS25">
        <f t="shared" si="1"/>
        <v>6642</v>
      </c>
      <c r="AT25">
        <f t="shared" si="2"/>
        <v>6755</v>
      </c>
      <c r="AU25">
        <f t="shared" si="3"/>
        <v>5799</v>
      </c>
      <c r="AV25">
        <f t="shared" si="4"/>
        <v>3585</v>
      </c>
      <c r="AW25">
        <f t="shared" si="5"/>
        <v>0.29155875510293666</v>
      </c>
      <c r="AX25">
        <f t="shared" si="6"/>
        <v>0.29651902901540755</v>
      </c>
      <c r="AY25">
        <f t="shared" si="7"/>
        <v>0.25455423379131731</v>
      </c>
      <c r="AZ25">
        <f t="shared" si="8"/>
        <v>0.15736798209033845</v>
      </c>
      <c r="BA25">
        <v>23</v>
      </c>
    </row>
    <row r="26" spans="1:53">
      <c r="A26">
        <v>24</v>
      </c>
      <c r="B26">
        <v>380</v>
      </c>
      <c r="C26">
        <v>398</v>
      </c>
      <c r="D26">
        <v>453</v>
      </c>
      <c r="E26">
        <v>436</v>
      </c>
      <c r="F26">
        <v>508</v>
      </c>
      <c r="G26">
        <v>567</v>
      </c>
      <c r="H26">
        <v>592</v>
      </c>
      <c r="I26">
        <v>580</v>
      </c>
      <c r="J26">
        <v>574</v>
      </c>
      <c r="K26">
        <v>620</v>
      </c>
      <c r="L26">
        <v>596</v>
      </c>
      <c r="M26">
        <v>437</v>
      </c>
      <c r="N26">
        <v>382</v>
      </c>
      <c r="O26">
        <v>509</v>
      </c>
      <c r="P26">
        <v>633</v>
      </c>
      <c r="Q26">
        <v>584</v>
      </c>
      <c r="R26">
        <v>637</v>
      </c>
      <c r="S26">
        <v>567</v>
      </c>
      <c r="T26">
        <v>682</v>
      </c>
      <c r="U26">
        <v>669</v>
      </c>
      <c r="V26">
        <v>641</v>
      </c>
      <c r="W26">
        <v>661</v>
      </c>
      <c r="X26">
        <v>603</v>
      </c>
      <c r="Y26">
        <v>549</v>
      </c>
      <c r="Z26">
        <v>612</v>
      </c>
      <c r="AA26">
        <v>576</v>
      </c>
      <c r="AB26">
        <v>652</v>
      </c>
      <c r="AC26">
        <v>588</v>
      </c>
      <c r="AD26">
        <v>508</v>
      </c>
      <c r="AE26">
        <v>488</v>
      </c>
      <c r="AF26">
        <v>496</v>
      </c>
      <c r="AG26">
        <v>521</v>
      </c>
      <c r="AH26">
        <v>513</v>
      </c>
      <c r="AI26">
        <v>508</v>
      </c>
      <c r="AJ26">
        <v>468</v>
      </c>
      <c r="AK26">
        <v>504</v>
      </c>
      <c r="AL26">
        <v>444</v>
      </c>
      <c r="AM26">
        <v>387</v>
      </c>
      <c r="AN26">
        <v>307</v>
      </c>
      <c r="AO26">
        <v>248</v>
      </c>
      <c r="AP26">
        <v>717</v>
      </c>
      <c r="AR26">
        <v>21795</v>
      </c>
      <c r="AS26">
        <f t="shared" si="1"/>
        <v>6523</v>
      </c>
      <c r="AT26">
        <f t="shared" si="2"/>
        <v>6186</v>
      </c>
      <c r="AU26">
        <f t="shared" si="3"/>
        <v>5503</v>
      </c>
      <c r="AV26">
        <f t="shared" si="4"/>
        <v>3583</v>
      </c>
      <c r="AW26">
        <f t="shared" si="5"/>
        <v>0.29928882771277815</v>
      </c>
      <c r="AX26">
        <f t="shared" si="6"/>
        <v>0.28382656572608395</v>
      </c>
      <c r="AY26">
        <f t="shared" si="7"/>
        <v>0.25248910300527644</v>
      </c>
      <c r="AZ26">
        <f t="shared" si="8"/>
        <v>0.16439550355586144</v>
      </c>
      <c r="BA26">
        <v>24</v>
      </c>
    </row>
    <row r="27" spans="1:53">
      <c r="A27">
        <v>25</v>
      </c>
      <c r="B27">
        <v>372</v>
      </c>
      <c r="C27">
        <v>431</v>
      </c>
      <c r="D27">
        <v>476</v>
      </c>
      <c r="E27">
        <v>458</v>
      </c>
      <c r="F27">
        <v>495</v>
      </c>
      <c r="G27">
        <v>505</v>
      </c>
      <c r="H27">
        <v>542</v>
      </c>
      <c r="I27">
        <v>562</v>
      </c>
      <c r="J27">
        <v>572</v>
      </c>
      <c r="K27">
        <v>509</v>
      </c>
      <c r="L27">
        <v>538</v>
      </c>
      <c r="M27">
        <v>408</v>
      </c>
      <c r="N27">
        <v>328</v>
      </c>
      <c r="O27">
        <v>436</v>
      </c>
      <c r="P27">
        <v>544</v>
      </c>
      <c r="Q27">
        <v>462</v>
      </c>
      <c r="R27">
        <v>502</v>
      </c>
      <c r="S27">
        <v>508</v>
      </c>
      <c r="T27">
        <v>516</v>
      </c>
      <c r="U27">
        <v>524</v>
      </c>
      <c r="V27">
        <v>469</v>
      </c>
      <c r="W27">
        <v>460</v>
      </c>
      <c r="X27">
        <v>458</v>
      </c>
      <c r="Y27">
        <v>401</v>
      </c>
      <c r="Z27">
        <v>400</v>
      </c>
      <c r="AA27">
        <v>376</v>
      </c>
      <c r="AB27">
        <v>382</v>
      </c>
      <c r="AC27">
        <v>345</v>
      </c>
      <c r="AD27">
        <v>313</v>
      </c>
      <c r="AE27">
        <v>339</v>
      </c>
      <c r="AF27">
        <v>418</v>
      </c>
      <c r="AG27">
        <v>390</v>
      </c>
      <c r="AH27">
        <v>432</v>
      </c>
      <c r="AI27">
        <v>373</v>
      </c>
      <c r="AJ27">
        <v>374</v>
      </c>
      <c r="AK27">
        <v>384</v>
      </c>
      <c r="AL27">
        <v>366</v>
      </c>
      <c r="AM27">
        <v>328</v>
      </c>
      <c r="AN27">
        <v>194</v>
      </c>
      <c r="AO27">
        <v>196</v>
      </c>
      <c r="AP27">
        <v>515</v>
      </c>
      <c r="AR27">
        <v>17601</v>
      </c>
      <c r="AS27">
        <f t="shared" si="1"/>
        <v>6196</v>
      </c>
      <c r="AT27">
        <f t="shared" si="2"/>
        <v>4879</v>
      </c>
      <c r="AU27">
        <f t="shared" si="3"/>
        <v>3796</v>
      </c>
      <c r="AV27">
        <f t="shared" si="4"/>
        <v>2730</v>
      </c>
      <c r="AW27">
        <f t="shared" si="5"/>
        <v>0.3520254530992557</v>
      </c>
      <c r="AX27">
        <f t="shared" si="6"/>
        <v>0.27720015908187035</v>
      </c>
      <c r="AY27">
        <f t="shared" si="7"/>
        <v>0.21566956422930517</v>
      </c>
      <c r="AZ27">
        <f t="shared" si="8"/>
        <v>0.15510482358956879</v>
      </c>
      <c r="BA27">
        <v>25</v>
      </c>
    </row>
    <row r="28" spans="1:53">
      <c r="A28">
        <v>26</v>
      </c>
      <c r="B28">
        <v>343</v>
      </c>
      <c r="C28">
        <v>381</v>
      </c>
      <c r="D28">
        <v>447</v>
      </c>
      <c r="E28">
        <v>463</v>
      </c>
      <c r="F28">
        <v>495</v>
      </c>
      <c r="G28">
        <v>503</v>
      </c>
      <c r="H28">
        <v>461</v>
      </c>
      <c r="I28">
        <v>549</v>
      </c>
      <c r="J28">
        <v>542</v>
      </c>
      <c r="K28">
        <v>550</v>
      </c>
      <c r="L28">
        <v>491</v>
      </c>
      <c r="M28">
        <v>422</v>
      </c>
      <c r="N28">
        <v>352</v>
      </c>
      <c r="O28">
        <v>567</v>
      </c>
      <c r="P28">
        <v>565</v>
      </c>
      <c r="Q28">
        <v>588</v>
      </c>
      <c r="R28">
        <v>548</v>
      </c>
      <c r="S28">
        <v>579</v>
      </c>
      <c r="T28">
        <v>637</v>
      </c>
      <c r="U28">
        <v>660</v>
      </c>
      <c r="V28">
        <v>629</v>
      </c>
      <c r="W28">
        <v>590</v>
      </c>
      <c r="X28">
        <v>533</v>
      </c>
      <c r="Y28">
        <v>548</v>
      </c>
      <c r="Z28">
        <v>575</v>
      </c>
      <c r="AA28">
        <v>550</v>
      </c>
      <c r="AB28">
        <v>601</v>
      </c>
      <c r="AC28">
        <v>575</v>
      </c>
      <c r="AD28">
        <v>501</v>
      </c>
      <c r="AE28">
        <v>506</v>
      </c>
      <c r="AF28">
        <v>564</v>
      </c>
      <c r="AG28">
        <v>528</v>
      </c>
      <c r="AH28">
        <v>516</v>
      </c>
      <c r="AI28">
        <v>456</v>
      </c>
      <c r="AJ28">
        <v>449</v>
      </c>
      <c r="AK28">
        <v>444</v>
      </c>
      <c r="AL28">
        <v>451</v>
      </c>
      <c r="AM28">
        <v>350</v>
      </c>
      <c r="AN28">
        <v>273</v>
      </c>
      <c r="AO28">
        <v>255</v>
      </c>
      <c r="AP28">
        <v>724</v>
      </c>
      <c r="AR28">
        <v>20761</v>
      </c>
      <c r="AS28">
        <f t="shared" si="1"/>
        <v>5999</v>
      </c>
      <c r="AT28">
        <f t="shared" si="2"/>
        <v>5896</v>
      </c>
      <c r="AU28">
        <f t="shared" si="3"/>
        <v>5464</v>
      </c>
      <c r="AV28">
        <f t="shared" si="4"/>
        <v>3402</v>
      </c>
      <c r="AW28">
        <f t="shared" si="5"/>
        <v>0.28895525263715621</v>
      </c>
      <c r="AX28">
        <f t="shared" si="6"/>
        <v>0.28399402726265593</v>
      </c>
      <c r="AY28">
        <f t="shared" si="7"/>
        <v>0.26318578103174223</v>
      </c>
      <c r="AZ28">
        <f t="shared" si="8"/>
        <v>0.16386493906844565</v>
      </c>
      <c r="BA28">
        <v>26</v>
      </c>
    </row>
    <row r="29" spans="1:53">
      <c r="A29">
        <v>27</v>
      </c>
      <c r="B29">
        <v>376</v>
      </c>
      <c r="C29">
        <v>449</v>
      </c>
      <c r="D29">
        <v>445</v>
      </c>
      <c r="E29">
        <v>466</v>
      </c>
      <c r="F29">
        <v>519</v>
      </c>
      <c r="G29">
        <v>557</v>
      </c>
      <c r="H29">
        <v>517</v>
      </c>
      <c r="I29">
        <v>557</v>
      </c>
      <c r="J29">
        <v>582</v>
      </c>
      <c r="K29">
        <v>571</v>
      </c>
      <c r="L29">
        <v>676</v>
      </c>
      <c r="M29">
        <v>579</v>
      </c>
      <c r="N29">
        <v>482</v>
      </c>
      <c r="O29">
        <v>594</v>
      </c>
      <c r="P29">
        <v>624</v>
      </c>
      <c r="Q29">
        <v>592</v>
      </c>
      <c r="R29">
        <v>582</v>
      </c>
      <c r="S29">
        <v>578</v>
      </c>
      <c r="T29">
        <v>606</v>
      </c>
      <c r="U29">
        <v>632</v>
      </c>
      <c r="V29">
        <v>589</v>
      </c>
      <c r="W29">
        <v>620</v>
      </c>
      <c r="X29">
        <v>596</v>
      </c>
      <c r="Y29">
        <v>593</v>
      </c>
      <c r="Z29">
        <v>635</v>
      </c>
      <c r="AA29">
        <v>561</v>
      </c>
      <c r="AB29">
        <v>603</v>
      </c>
      <c r="AC29">
        <v>586</v>
      </c>
      <c r="AD29">
        <v>475</v>
      </c>
      <c r="AE29">
        <v>461</v>
      </c>
      <c r="AF29">
        <v>463</v>
      </c>
      <c r="AG29">
        <v>452</v>
      </c>
      <c r="AH29">
        <v>410</v>
      </c>
      <c r="AI29">
        <v>367</v>
      </c>
      <c r="AJ29">
        <v>396</v>
      </c>
      <c r="AK29">
        <v>369</v>
      </c>
      <c r="AL29">
        <v>311</v>
      </c>
      <c r="AM29">
        <v>296</v>
      </c>
      <c r="AN29">
        <v>250</v>
      </c>
      <c r="AO29">
        <v>299</v>
      </c>
      <c r="AP29">
        <v>825</v>
      </c>
      <c r="AR29">
        <v>21141</v>
      </c>
      <c r="AS29">
        <f t="shared" si="1"/>
        <v>6776</v>
      </c>
      <c r="AT29">
        <f t="shared" si="2"/>
        <v>6013</v>
      </c>
      <c r="AU29">
        <f t="shared" si="3"/>
        <v>5239</v>
      </c>
      <c r="AV29">
        <f t="shared" si="4"/>
        <v>3113</v>
      </c>
      <c r="AW29">
        <f t="shared" si="5"/>
        <v>0.32051463979944184</v>
      </c>
      <c r="AX29">
        <f t="shared" si="6"/>
        <v>0.2844236318054964</v>
      </c>
      <c r="AY29">
        <f t="shared" si="7"/>
        <v>0.24781230783785063</v>
      </c>
      <c r="AZ29">
        <f t="shared" si="8"/>
        <v>0.1472494205572111</v>
      </c>
      <c r="BA29">
        <v>27</v>
      </c>
    </row>
    <row r="30" spans="1:53">
      <c r="A30">
        <v>28</v>
      </c>
      <c r="B30">
        <v>422</v>
      </c>
      <c r="C30">
        <v>461</v>
      </c>
      <c r="D30">
        <v>522</v>
      </c>
      <c r="E30">
        <v>505</v>
      </c>
      <c r="F30">
        <v>533</v>
      </c>
      <c r="G30">
        <v>586</v>
      </c>
      <c r="H30">
        <v>541</v>
      </c>
      <c r="I30">
        <v>554</v>
      </c>
      <c r="J30">
        <v>521</v>
      </c>
      <c r="K30">
        <v>469</v>
      </c>
      <c r="L30">
        <v>511</v>
      </c>
      <c r="M30">
        <v>418</v>
      </c>
      <c r="N30">
        <v>338</v>
      </c>
      <c r="O30">
        <v>418</v>
      </c>
      <c r="P30">
        <v>450</v>
      </c>
      <c r="Q30">
        <v>504</v>
      </c>
      <c r="R30">
        <v>520</v>
      </c>
      <c r="S30">
        <v>484</v>
      </c>
      <c r="T30">
        <v>532</v>
      </c>
      <c r="U30">
        <v>513</v>
      </c>
      <c r="V30">
        <v>491</v>
      </c>
      <c r="W30">
        <v>437</v>
      </c>
      <c r="X30">
        <v>412</v>
      </c>
      <c r="Y30">
        <v>343</v>
      </c>
      <c r="Z30">
        <v>390</v>
      </c>
      <c r="AA30">
        <v>368</v>
      </c>
      <c r="AB30">
        <v>380</v>
      </c>
      <c r="AC30">
        <v>350</v>
      </c>
      <c r="AD30">
        <v>294</v>
      </c>
      <c r="AE30">
        <v>334</v>
      </c>
      <c r="AF30">
        <v>353</v>
      </c>
      <c r="AG30">
        <v>354</v>
      </c>
      <c r="AH30">
        <v>331</v>
      </c>
      <c r="AI30">
        <v>316</v>
      </c>
      <c r="AJ30">
        <v>342</v>
      </c>
      <c r="AK30">
        <v>295</v>
      </c>
      <c r="AL30">
        <v>301</v>
      </c>
      <c r="AM30">
        <v>290</v>
      </c>
      <c r="AN30">
        <v>228</v>
      </c>
      <c r="AO30">
        <v>247</v>
      </c>
      <c r="AP30">
        <v>738</v>
      </c>
      <c r="AR30">
        <v>17396</v>
      </c>
      <c r="AS30">
        <f t="shared" si="1"/>
        <v>6381</v>
      </c>
      <c r="AT30">
        <f t="shared" si="2"/>
        <v>4761</v>
      </c>
      <c r="AU30">
        <f t="shared" si="3"/>
        <v>3497</v>
      </c>
      <c r="AV30">
        <f t="shared" si="4"/>
        <v>2757</v>
      </c>
      <c r="AW30">
        <f t="shared" si="5"/>
        <v>0.36680846171533688</v>
      </c>
      <c r="AX30">
        <f t="shared" si="6"/>
        <v>0.27368360542653486</v>
      </c>
      <c r="AY30">
        <f t="shared" si="7"/>
        <v>0.201023223729593</v>
      </c>
      <c r="AZ30">
        <f t="shared" si="8"/>
        <v>0.15848470912853529</v>
      </c>
      <c r="BA30">
        <v>28</v>
      </c>
    </row>
    <row r="31" spans="1:53">
      <c r="A31">
        <v>29</v>
      </c>
      <c r="B31">
        <v>409</v>
      </c>
      <c r="C31">
        <v>390</v>
      </c>
      <c r="D31">
        <v>380</v>
      </c>
      <c r="E31">
        <v>334</v>
      </c>
      <c r="F31">
        <v>307</v>
      </c>
      <c r="G31">
        <v>302</v>
      </c>
      <c r="H31">
        <v>281</v>
      </c>
      <c r="I31">
        <v>252</v>
      </c>
      <c r="J31">
        <v>319</v>
      </c>
      <c r="K31">
        <v>973</v>
      </c>
      <c r="L31">
        <v>1919</v>
      </c>
      <c r="M31">
        <v>1569</v>
      </c>
      <c r="N31">
        <v>1250</v>
      </c>
      <c r="O31">
        <v>956</v>
      </c>
      <c r="P31">
        <v>925</v>
      </c>
      <c r="Q31">
        <v>854</v>
      </c>
      <c r="R31">
        <v>726</v>
      </c>
      <c r="S31">
        <v>721</v>
      </c>
      <c r="T31">
        <v>506</v>
      </c>
      <c r="U31">
        <v>470</v>
      </c>
      <c r="V31">
        <v>450</v>
      </c>
      <c r="W31">
        <v>428</v>
      </c>
      <c r="X31">
        <v>387</v>
      </c>
      <c r="Y31">
        <v>329</v>
      </c>
      <c r="Z31">
        <v>372</v>
      </c>
      <c r="AA31">
        <v>356</v>
      </c>
      <c r="AB31">
        <v>372</v>
      </c>
      <c r="AC31">
        <v>309</v>
      </c>
      <c r="AD31">
        <v>255</v>
      </c>
      <c r="AE31">
        <v>277</v>
      </c>
      <c r="AF31">
        <v>445</v>
      </c>
      <c r="AG31">
        <v>294</v>
      </c>
      <c r="AH31">
        <v>316</v>
      </c>
      <c r="AI31">
        <v>272</v>
      </c>
      <c r="AJ31">
        <v>274</v>
      </c>
      <c r="AK31">
        <v>283</v>
      </c>
      <c r="AL31">
        <v>266</v>
      </c>
      <c r="AM31">
        <v>261</v>
      </c>
      <c r="AN31">
        <v>185</v>
      </c>
      <c r="AO31">
        <v>125</v>
      </c>
      <c r="AP31">
        <v>445</v>
      </c>
      <c r="AR31">
        <v>20544</v>
      </c>
      <c r="AS31">
        <f t="shared" si="1"/>
        <v>8685</v>
      </c>
      <c r="AT31">
        <f t="shared" si="2"/>
        <v>6423</v>
      </c>
      <c r="AU31">
        <f t="shared" si="3"/>
        <v>3325</v>
      </c>
      <c r="AV31">
        <f t="shared" si="4"/>
        <v>2111</v>
      </c>
      <c r="AW31">
        <f t="shared" si="5"/>
        <v>0.42275116822429909</v>
      </c>
      <c r="AX31">
        <f t="shared" si="6"/>
        <v>0.31264602803738317</v>
      </c>
      <c r="AY31">
        <f t="shared" si="7"/>
        <v>0.1618477414330218</v>
      </c>
      <c r="AZ31">
        <f t="shared" si="8"/>
        <v>0.10275506230529595</v>
      </c>
      <c r="BA31">
        <v>29</v>
      </c>
    </row>
    <row r="32" spans="1:53">
      <c r="A32">
        <v>30</v>
      </c>
      <c r="B32">
        <v>356</v>
      </c>
      <c r="C32">
        <v>356</v>
      </c>
      <c r="D32">
        <v>357</v>
      </c>
      <c r="E32">
        <v>370</v>
      </c>
      <c r="F32">
        <v>375</v>
      </c>
      <c r="G32">
        <v>372</v>
      </c>
      <c r="H32">
        <v>433</v>
      </c>
      <c r="I32">
        <v>375</v>
      </c>
      <c r="J32">
        <v>427</v>
      </c>
      <c r="K32">
        <v>767</v>
      </c>
      <c r="L32">
        <v>1170</v>
      </c>
      <c r="M32">
        <v>924</v>
      </c>
      <c r="N32">
        <v>756</v>
      </c>
      <c r="O32">
        <v>646</v>
      </c>
      <c r="P32">
        <v>665</v>
      </c>
      <c r="Q32">
        <v>649</v>
      </c>
      <c r="R32">
        <v>603</v>
      </c>
      <c r="S32">
        <v>541</v>
      </c>
      <c r="T32">
        <v>504</v>
      </c>
      <c r="U32">
        <v>521</v>
      </c>
      <c r="V32">
        <v>488</v>
      </c>
      <c r="W32">
        <v>515</v>
      </c>
      <c r="X32">
        <v>476</v>
      </c>
      <c r="Y32">
        <v>446</v>
      </c>
      <c r="Z32">
        <v>483</v>
      </c>
      <c r="AA32">
        <v>446</v>
      </c>
      <c r="AB32">
        <v>478</v>
      </c>
      <c r="AC32">
        <v>430</v>
      </c>
      <c r="AD32">
        <v>383</v>
      </c>
      <c r="AE32">
        <v>395</v>
      </c>
      <c r="AF32">
        <v>401</v>
      </c>
      <c r="AG32">
        <v>392</v>
      </c>
      <c r="AH32">
        <v>380</v>
      </c>
      <c r="AI32">
        <v>335</v>
      </c>
      <c r="AJ32">
        <v>394</v>
      </c>
      <c r="AK32">
        <v>386</v>
      </c>
      <c r="AL32">
        <v>363</v>
      </c>
      <c r="AM32">
        <v>351</v>
      </c>
      <c r="AN32">
        <v>245</v>
      </c>
      <c r="AO32">
        <v>199</v>
      </c>
      <c r="AP32">
        <v>637</v>
      </c>
      <c r="AR32">
        <v>19790</v>
      </c>
      <c r="AS32">
        <f t="shared" si="1"/>
        <v>7038</v>
      </c>
      <c r="AT32">
        <f t="shared" si="2"/>
        <v>5608</v>
      </c>
      <c r="AU32">
        <f t="shared" si="3"/>
        <v>4234</v>
      </c>
      <c r="AV32">
        <f t="shared" si="4"/>
        <v>2910</v>
      </c>
      <c r="AW32">
        <f t="shared" si="5"/>
        <v>0.35563415866599291</v>
      </c>
      <c r="AX32">
        <f t="shared" si="6"/>
        <v>0.28337544214249621</v>
      </c>
      <c r="AY32">
        <f t="shared" si="7"/>
        <v>0.21394643759474483</v>
      </c>
      <c r="AZ32">
        <f t="shared" si="8"/>
        <v>0.14704396159676605</v>
      </c>
      <c r="BA32">
        <v>30</v>
      </c>
    </row>
    <row r="33" spans="1:53">
      <c r="A33">
        <v>31</v>
      </c>
      <c r="B33">
        <v>326</v>
      </c>
      <c r="C33">
        <v>333</v>
      </c>
      <c r="D33">
        <v>437</v>
      </c>
      <c r="E33">
        <v>476</v>
      </c>
      <c r="F33">
        <v>557</v>
      </c>
      <c r="G33">
        <v>677</v>
      </c>
      <c r="H33">
        <v>666</v>
      </c>
      <c r="I33">
        <v>669</v>
      </c>
      <c r="J33">
        <v>662</v>
      </c>
      <c r="K33">
        <v>698</v>
      </c>
      <c r="L33">
        <v>581</v>
      </c>
      <c r="M33">
        <v>480</v>
      </c>
      <c r="N33">
        <v>355</v>
      </c>
      <c r="O33">
        <v>469</v>
      </c>
      <c r="P33">
        <v>464</v>
      </c>
      <c r="Q33">
        <v>488</v>
      </c>
      <c r="R33">
        <v>513</v>
      </c>
      <c r="S33">
        <v>520</v>
      </c>
      <c r="T33">
        <v>742</v>
      </c>
      <c r="U33">
        <v>757</v>
      </c>
      <c r="V33">
        <v>746</v>
      </c>
      <c r="W33">
        <v>788</v>
      </c>
      <c r="X33">
        <v>753</v>
      </c>
      <c r="Y33">
        <v>795</v>
      </c>
      <c r="Z33">
        <v>760</v>
      </c>
      <c r="AA33">
        <v>796</v>
      </c>
      <c r="AB33">
        <v>852</v>
      </c>
      <c r="AC33">
        <v>822</v>
      </c>
      <c r="AD33">
        <v>723</v>
      </c>
      <c r="AE33">
        <v>624</v>
      </c>
      <c r="AF33">
        <v>716</v>
      </c>
      <c r="AG33">
        <v>754</v>
      </c>
      <c r="AH33">
        <v>715</v>
      </c>
      <c r="AI33">
        <v>648</v>
      </c>
      <c r="AJ33">
        <v>684</v>
      </c>
      <c r="AK33">
        <v>658</v>
      </c>
      <c r="AL33">
        <v>595</v>
      </c>
      <c r="AM33">
        <v>526</v>
      </c>
      <c r="AN33">
        <v>369</v>
      </c>
      <c r="AO33">
        <v>362</v>
      </c>
      <c r="AP33">
        <v>942</v>
      </c>
      <c r="AR33">
        <v>25498</v>
      </c>
      <c r="AS33">
        <f t="shared" si="1"/>
        <v>6917</v>
      </c>
      <c r="AT33">
        <f t="shared" si="2"/>
        <v>6240</v>
      </c>
      <c r="AU33">
        <f t="shared" si="3"/>
        <v>7557</v>
      </c>
      <c r="AV33">
        <f t="shared" si="4"/>
        <v>4784</v>
      </c>
      <c r="AW33">
        <f t="shared" si="5"/>
        <v>0.27127617852380581</v>
      </c>
      <c r="AX33">
        <f t="shared" si="6"/>
        <v>0.2447250764765864</v>
      </c>
      <c r="AY33">
        <f t="shared" si="7"/>
        <v>0.29637618636755825</v>
      </c>
      <c r="AZ33">
        <f t="shared" si="8"/>
        <v>0.18762255863204957</v>
      </c>
      <c r="BA33">
        <v>31</v>
      </c>
    </row>
    <row r="34" spans="1:53">
      <c r="A34">
        <v>32</v>
      </c>
      <c r="B34">
        <v>318</v>
      </c>
      <c r="C34">
        <v>304</v>
      </c>
      <c r="D34">
        <v>372</v>
      </c>
      <c r="E34">
        <v>424</v>
      </c>
      <c r="F34">
        <v>445</v>
      </c>
      <c r="G34">
        <v>488</v>
      </c>
      <c r="H34">
        <v>488</v>
      </c>
      <c r="I34">
        <v>459</v>
      </c>
      <c r="J34">
        <v>456</v>
      </c>
      <c r="K34">
        <v>483</v>
      </c>
      <c r="L34">
        <v>468</v>
      </c>
      <c r="M34">
        <v>351</v>
      </c>
      <c r="N34">
        <v>289</v>
      </c>
      <c r="O34">
        <v>394</v>
      </c>
      <c r="P34">
        <v>403</v>
      </c>
      <c r="Q34">
        <v>429</v>
      </c>
      <c r="R34">
        <v>461</v>
      </c>
      <c r="S34">
        <v>451</v>
      </c>
      <c r="T34">
        <v>523</v>
      </c>
      <c r="U34">
        <v>490</v>
      </c>
      <c r="V34">
        <v>471</v>
      </c>
      <c r="W34">
        <v>410</v>
      </c>
      <c r="X34">
        <v>411</v>
      </c>
      <c r="Y34">
        <v>446</v>
      </c>
      <c r="Z34">
        <v>455</v>
      </c>
      <c r="AA34">
        <v>425</v>
      </c>
      <c r="AB34">
        <v>515</v>
      </c>
      <c r="AC34">
        <v>445</v>
      </c>
      <c r="AD34">
        <v>421</v>
      </c>
      <c r="AE34">
        <v>395</v>
      </c>
      <c r="AF34">
        <v>418</v>
      </c>
      <c r="AG34">
        <v>418</v>
      </c>
      <c r="AH34">
        <v>392</v>
      </c>
      <c r="AI34">
        <v>389</v>
      </c>
      <c r="AJ34">
        <v>378</v>
      </c>
      <c r="AK34">
        <v>386</v>
      </c>
      <c r="AL34">
        <v>376</v>
      </c>
      <c r="AM34">
        <v>325</v>
      </c>
      <c r="AN34">
        <v>233</v>
      </c>
      <c r="AO34">
        <v>220</v>
      </c>
      <c r="AP34">
        <v>567</v>
      </c>
      <c r="AR34">
        <v>16992</v>
      </c>
      <c r="AS34">
        <f t="shared" si="1"/>
        <v>5345</v>
      </c>
      <c r="AT34">
        <f t="shared" si="2"/>
        <v>4443</v>
      </c>
      <c r="AU34">
        <f t="shared" si="3"/>
        <v>4330</v>
      </c>
      <c r="AV34">
        <f t="shared" si="4"/>
        <v>2874</v>
      </c>
      <c r="AW34">
        <f t="shared" si="5"/>
        <v>0.31455979284369112</v>
      </c>
      <c r="AX34">
        <f t="shared" si="6"/>
        <v>0.26147598870056499</v>
      </c>
      <c r="AY34">
        <f t="shared" si="7"/>
        <v>0.25482580037664782</v>
      </c>
      <c r="AZ34">
        <f t="shared" si="8"/>
        <v>0.16913841807909605</v>
      </c>
      <c r="BA34">
        <v>32</v>
      </c>
    </row>
    <row r="35" spans="1:53">
      <c r="A35">
        <v>33</v>
      </c>
      <c r="B35">
        <v>471</v>
      </c>
      <c r="C35">
        <v>464</v>
      </c>
      <c r="D35">
        <v>499</v>
      </c>
      <c r="E35">
        <v>527</v>
      </c>
      <c r="F35">
        <v>605</v>
      </c>
      <c r="G35">
        <v>643</v>
      </c>
      <c r="H35">
        <v>575</v>
      </c>
      <c r="I35">
        <v>604</v>
      </c>
      <c r="J35">
        <v>651</v>
      </c>
      <c r="K35">
        <v>573</v>
      </c>
      <c r="L35">
        <v>617</v>
      </c>
      <c r="M35">
        <v>530</v>
      </c>
      <c r="N35">
        <v>418</v>
      </c>
      <c r="O35">
        <v>610</v>
      </c>
      <c r="P35">
        <v>676</v>
      </c>
      <c r="Q35">
        <v>713</v>
      </c>
      <c r="R35">
        <v>709</v>
      </c>
      <c r="S35">
        <v>680</v>
      </c>
      <c r="T35">
        <v>737</v>
      </c>
      <c r="U35">
        <v>775</v>
      </c>
      <c r="V35">
        <v>668</v>
      </c>
      <c r="W35">
        <v>648</v>
      </c>
      <c r="X35">
        <v>614</v>
      </c>
      <c r="Y35">
        <v>534</v>
      </c>
      <c r="Z35">
        <v>582</v>
      </c>
      <c r="AA35">
        <v>555</v>
      </c>
      <c r="AB35">
        <v>631</v>
      </c>
      <c r="AC35">
        <v>544</v>
      </c>
      <c r="AD35">
        <v>484</v>
      </c>
      <c r="AE35">
        <v>475</v>
      </c>
      <c r="AF35">
        <v>546</v>
      </c>
      <c r="AG35">
        <v>497</v>
      </c>
      <c r="AH35">
        <v>500</v>
      </c>
      <c r="AI35">
        <v>484</v>
      </c>
      <c r="AJ35">
        <v>439</v>
      </c>
      <c r="AK35">
        <v>443</v>
      </c>
      <c r="AL35">
        <v>461</v>
      </c>
      <c r="AM35">
        <v>405</v>
      </c>
      <c r="AN35">
        <v>272</v>
      </c>
      <c r="AO35">
        <v>254</v>
      </c>
      <c r="AP35">
        <v>755</v>
      </c>
      <c r="AR35">
        <v>22868</v>
      </c>
      <c r="AS35">
        <f t="shared" si="1"/>
        <v>7177</v>
      </c>
      <c r="AT35">
        <f t="shared" si="2"/>
        <v>6830</v>
      </c>
      <c r="AU35">
        <f t="shared" si="3"/>
        <v>5348</v>
      </c>
      <c r="AV35">
        <f t="shared" si="4"/>
        <v>3513</v>
      </c>
      <c r="AW35">
        <f t="shared" si="5"/>
        <v>0.31384467377995451</v>
      </c>
      <c r="AX35">
        <f t="shared" si="6"/>
        <v>0.29867063145006123</v>
      </c>
      <c r="AY35">
        <f t="shared" si="7"/>
        <v>0.23386391464054573</v>
      </c>
      <c r="AZ35">
        <f t="shared" si="8"/>
        <v>0.15362078012943853</v>
      </c>
      <c r="BA35">
        <v>33</v>
      </c>
    </row>
    <row r="36" spans="1:53">
      <c r="A36" t="s">
        <v>53</v>
      </c>
    </row>
    <row r="37" spans="1:53">
      <c r="A37" t="s">
        <v>54</v>
      </c>
      <c r="B37">
        <v>12995</v>
      </c>
      <c r="C37">
        <v>13871</v>
      </c>
      <c r="D37">
        <v>15028</v>
      </c>
      <c r="E37">
        <v>15519</v>
      </c>
      <c r="F37">
        <v>16742</v>
      </c>
      <c r="G37">
        <v>17469</v>
      </c>
      <c r="H37">
        <v>17510</v>
      </c>
      <c r="I37">
        <v>17473</v>
      </c>
      <c r="J37">
        <v>18135</v>
      </c>
      <c r="K37">
        <v>21083</v>
      </c>
      <c r="L37">
        <v>27011</v>
      </c>
      <c r="M37">
        <v>21143</v>
      </c>
      <c r="N37">
        <v>16738</v>
      </c>
      <c r="O37">
        <v>20007</v>
      </c>
      <c r="P37">
        <v>21260</v>
      </c>
      <c r="Q37">
        <v>20121</v>
      </c>
      <c r="R37">
        <v>20538</v>
      </c>
      <c r="S37">
        <v>19833</v>
      </c>
      <c r="T37">
        <v>21188</v>
      </c>
      <c r="U37">
        <v>20578</v>
      </c>
      <c r="V37">
        <v>19285</v>
      </c>
      <c r="W37">
        <v>19302</v>
      </c>
      <c r="X37">
        <v>18023</v>
      </c>
      <c r="Y37">
        <v>16960</v>
      </c>
      <c r="Z37">
        <v>17737</v>
      </c>
      <c r="AA37">
        <v>17199</v>
      </c>
      <c r="AB37">
        <v>18895</v>
      </c>
      <c r="AC37">
        <v>16977</v>
      </c>
      <c r="AD37">
        <v>15298</v>
      </c>
      <c r="AE37">
        <v>14702</v>
      </c>
      <c r="AF37">
        <v>15870</v>
      </c>
      <c r="AG37">
        <v>15130</v>
      </c>
      <c r="AH37">
        <v>14958</v>
      </c>
      <c r="AI37">
        <v>13778</v>
      </c>
      <c r="AJ37">
        <v>13620</v>
      </c>
      <c r="AK37">
        <v>13701</v>
      </c>
      <c r="AL37">
        <v>12618</v>
      </c>
      <c r="AM37">
        <v>11632</v>
      </c>
      <c r="AN37">
        <v>8960</v>
      </c>
      <c r="AO37">
        <v>8339</v>
      </c>
      <c r="AP37">
        <v>23993</v>
      </c>
      <c r="AR37">
        <v>701219</v>
      </c>
    </row>
    <row r="43" spans="1:53">
      <c r="A43" t="s">
        <v>50</v>
      </c>
      <c r="B43" t="s">
        <v>51</v>
      </c>
    </row>
    <row r="44" spans="1:53">
      <c r="A44" t="s">
        <v>52</v>
      </c>
      <c r="B44">
        <v>-9</v>
      </c>
      <c r="C44">
        <v>1</v>
      </c>
      <c r="D44">
        <v>2</v>
      </c>
      <c r="E44">
        <v>3</v>
      </c>
      <c r="F44">
        <v>4</v>
      </c>
      <c r="G44">
        <v>5</v>
      </c>
      <c r="H44">
        <v>6</v>
      </c>
      <c r="I44">
        <v>7</v>
      </c>
      <c r="J44">
        <v>8</v>
      </c>
      <c r="K44">
        <v>9</v>
      </c>
      <c r="L44">
        <v>10</v>
      </c>
      <c r="M44">
        <v>11</v>
      </c>
      <c r="N44">
        <v>12</v>
      </c>
      <c r="O44">
        <v>13</v>
      </c>
      <c r="P44">
        <v>14</v>
      </c>
      <c r="Q44">
        <v>15</v>
      </c>
      <c r="R44">
        <v>16</v>
      </c>
      <c r="S44" t="s">
        <v>53</v>
      </c>
      <c r="T44" t="s">
        <v>54</v>
      </c>
    </row>
    <row r="45" spans="1:53">
      <c r="A45">
        <v>1</v>
      </c>
      <c r="B45">
        <v>218</v>
      </c>
      <c r="C45">
        <v>22740</v>
      </c>
      <c r="D45">
        <v>339</v>
      </c>
      <c r="E45">
        <v>748</v>
      </c>
      <c r="F45">
        <v>80</v>
      </c>
      <c r="G45">
        <v>28</v>
      </c>
      <c r="H45">
        <v>54</v>
      </c>
      <c r="I45">
        <v>62</v>
      </c>
      <c r="J45">
        <v>201</v>
      </c>
      <c r="K45">
        <v>222</v>
      </c>
      <c r="L45">
        <v>102</v>
      </c>
      <c r="M45">
        <v>49</v>
      </c>
      <c r="N45">
        <v>98</v>
      </c>
      <c r="O45">
        <v>121</v>
      </c>
      <c r="P45">
        <v>29</v>
      </c>
      <c r="Q45">
        <v>63</v>
      </c>
      <c r="R45">
        <v>61</v>
      </c>
      <c r="T45">
        <v>25215</v>
      </c>
      <c r="U45" s="1">
        <f>C45/T45</f>
        <v>0.90184414039262339</v>
      </c>
    </row>
    <row r="46" spans="1:53">
      <c r="A46">
        <v>2</v>
      </c>
      <c r="B46">
        <v>130</v>
      </c>
      <c r="C46">
        <v>17854</v>
      </c>
      <c r="D46">
        <v>293</v>
      </c>
      <c r="E46">
        <v>695</v>
      </c>
      <c r="F46">
        <v>155</v>
      </c>
      <c r="G46">
        <v>62</v>
      </c>
      <c r="H46">
        <v>73</v>
      </c>
      <c r="I46">
        <v>95</v>
      </c>
      <c r="J46">
        <v>267</v>
      </c>
      <c r="K46">
        <v>403</v>
      </c>
      <c r="L46">
        <v>321</v>
      </c>
      <c r="M46">
        <v>104</v>
      </c>
      <c r="N46">
        <v>191</v>
      </c>
      <c r="O46">
        <v>312</v>
      </c>
      <c r="P46">
        <v>78</v>
      </c>
      <c r="Q46">
        <v>127</v>
      </c>
      <c r="R46">
        <v>138</v>
      </c>
      <c r="T46">
        <v>21298</v>
      </c>
      <c r="U46" s="1">
        <f t="shared" ref="U46:U77" si="9">C46/T46</f>
        <v>0.83829467555639026</v>
      </c>
    </row>
    <row r="47" spans="1:53">
      <c r="A47">
        <v>3</v>
      </c>
      <c r="B47">
        <v>200</v>
      </c>
      <c r="C47">
        <v>21192</v>
      </c>
      <c r="D47">
        <v>336</v>
      </c>
      <c r="E47">
        <v>666</v>
      </c>
      <c r="F47">
        <v>81</v>
      </c>
      <c r="G47">
        <v>22</v>
      </c>
      <c r="H47">
        <v>65</v>
      </c>
      <c r="I47">
        <v>48</v>
      </c>
      <c r="J47">
        <v>107</v>
      </c>
      <c r="K47">
        <v>204</v>
      </c>
      <c r="L47">
        <v>84</v>
      </c>
      <c r="M47">
        <v>34</v>
      </c>
      <c r="N47">
        <v>63</v>
      </c>
      <c r="O47">
        <v>94</v>
      </c>
      <c r="P47">
        <v>17</v>
      </c>
      <c r="Q47">
        <v>58</v>
      </c>
      <c r="R47">
        <v>75</v>
      </c>
      <c r="T47">
        <v>23346</v>
      </c>
      <c r="U47" s="1">
        <f t="shared" si="9"/>
        <v>0.90773580056540737</v>
      </c>
    </row>
    <row r="48" spans="1:53">
      <c r="A48">
        <v>4</v>
      </c>
      <c r="B48">
        <v>104</v>
      </c>
      <c r="C48">
        <v>13096</v>
      </c>
      <c r="D48">
        <v>209</v>
      </c>
      <c r="E48">
        <v>510</v>
      </c>
      <c r="F48">
        <v>137</v>
      </c>
      <c r="G48">
        <v>45</v>
      </c>
      <c r="H48">
        <v>64</v>
      </c>
      <c r="I48">
        <v>73</v>
      </c>
      <c r="J48">
        <v>286</v>
      </c>
      <c r="K48">
        <v>524</v>
      </c>
      <c r="L48">
        <v>253</v>
      </c>
      <c r="M48">
        <v>114</v>
      </c>
      <c r="N48">
        <v>183</v>
      </c>
      <c r="O48">
        <v>367</v>
      </c>
      <c r="P48">
        <v>40</v>
      </c>
      <c r="Q48">
        <v>98</v>
      </c>
      <c r="R48">
        <v>163</v>
      </c>
      <c r="T48">
        <v>16266</v>
      </c>
      <c r="U48" s="1">
        <f t="shared" si="9"/>
        <v>0.8051149637280216</v>
      </c>
    </row>
    <row r="49" spans="1:21">
      <c r="A49">
        <v>5</v>
      </c>
      <c r="B49">
        <v>124</v>
      </c>
      <c r="C49">
        <v>18406</v>
      </c>
      <c r="D49">
        <v>316</v>
      </c>
      <c r="E49">
        <v>737</v>
      </c>
      <c r="F49">
        <v>104</v>
      </c>
      <c r="G49">
        <v>46</v>
      </c>
      <c r="H49">
        <v>45</v>
      </c>
      <c r="I49">
        <v>67</v>
      </c>
      <c r="J49">
        <v>139</v>
      </c>
      <c r="K49">
        <v>200</v>
      </c>
      <c r="L49">
        <v>152</v>
      </c>
      <c r="M49">
        <v>59</v>
      </c>
      <c r="N49">
        <v>97</v>
      </c>
      <c r="O49">
        <v>214</v>
      </c>
      <c r="P49">
        <v>40</v>
      </c>
      <c r="Q49">
        <v>81</v>
      </c>
      <c r="R49">
        <v>81</v>
      </c>
      <c r="T49">
        <v>20908</v>
      </c>
      <c r="U49" s="1">
        <f t="shared" si="9"/>
        <v>0.88033288693323131</v>
      </c>
    </row>
    <row r="50" spans="1:21">
      <c r="A50">
        <v>6</v>
      </c>
      <c r="B50">
        <v>89</v>
      </c>
      <c r="C50">
        <v>15135</v>
      </c>
      <c r="D50">
        <v>246</v>
      </c>
      <c r="E50">
        <v>592</v>
      </c>
      <c r="F50">
        <v>129</v>
      </c>
      <c r="G50">
        <v>63</v>
      </c>
      <c r="H50">
        <v>60</v>
      </c>
      <c r="I50">
        <v>83</v>
      </c>
      <c r="J50">
        <v>298</v>
      </c>
      <c r="K50">
        <v>479</v>
      </c>
      <c r="L50">
        <v>185</v>
      </c>
      <c r="M50">
        <v>106</v>
      </c>
      <c r="N50">
        <v>228</v>
      </c>
      <c r="O50">
        <v>308</v>
      </c>
      <c r="P50">
        <v>45</v>
      </c>
      <c r="Q50">
        <v>132</v>
      </c>
      <c r="R50">
        <v>133</v>
      </c>
      <c r="T50">
        <v>18311</v>
      </c>
      <c r="U50" s="1">
        <f t="shared" si="9"/>
        <v>0.82655234558462132</v>
      </c>
    </row>
    <row r="51" spans="1:21">
      <c r="A51">
        <v>7</v>
      </c>
      <c r="B51">
        <v>175</v>
      </c>
      <c r="C51">
        <v>10410</v>
      </c>
      <c r="D51">
        <v>185</v>
      </c>
      <c r="E51">
        <v>423</v>
      </c>
      <c r="F51">
        <v>188</v>
      </c>
      <c r="G51">
        <v>112</v>
      </c>
      <c r="H51">
        <v>131</v>
      </c>
      <c r="I51">
        <v>228</v>
      </c>
      <c r="J51">
        <v>1198</v>
      </c>
      <c r="K51">
        <v>1439</v>
      </c>
      <c r="L51">
        <v>649</v>
      </c>
      <c r="M51">
        <v>371</v>
      </c>
      <c r="N51">
        <v>827</v>
      </c>
      <c r="O51">
        <v>819</v>
      </c>
      <c r="P51">
        <v>169</v>
      </c>
      <c r="Q51">
        <v>336</v>
      </c>
      <c r="R51">
        <v>325</v>
      </c>
      <c r="T51">
        <v>17985</v>
      </c>
      <c r="U51" s="1">
        <f t="shared" si="9"/>
        <v>0.57881567973311088</v>
      </c>
    </row>
    <row r="52" spans="1:21">
      <c r="A52">
        <v>8</v>
      </c>
      <c r="B52">
        <v>91</v>
      </c>
      <c r="C52">
        <v>15619</v>
      </c>
      <c r="D52">
        <v>275</v>
      </c>
      <c r="E52">
        <v>610</v>
      </c>
      <c r="F52">
        <v>195</v>
      </c>
      <c r="G52">
        <v>81</v>
      </c>
      <c r="H52">
        <v>62</v>
      </c>
      <c r="I52">
        <v>153</v>
      </c>
      <c r="J52">
        <v>460</v>
      </c>
      <c r="K52">
        <v>800</v>
      </c>
      <c r="L52">
        <v>418</v>
      </c>
      <c r="M52">
        <v>158</v>
      </c>
      <c r="N52">
        <v>353</v>
      </c>
      <c r="O52">
        <v>531</v>
      </c>
      <c r="P52">
        <v>93</v>
      </c>
      <c r="Q52">
        <v>217</v>
      </c>
      <c r="R52">
        <v>258</v>
      </c>
      <c r="T52">
        <v>20374</v>
      </c>
      <c r="U52" s="1">
        <f t="shared" si="9"/>
        <v>0.76661431235888877</v>
      </c>
    </row>
    <row r="53" spans="1:21">
      <c r="A53">
        <v>9</v>
      </c>
      <c r="B53">
        <v>215</v>
      </c>
      <c r="C53">
        <v>18229</v>
      </c>
      <c r="D53">
        <v>253</v>
      </c>
      <c r="E53">
        <v>553</v>
      </c>
      <c r="F53">
        <v>107</v>
      </c>
      <c r="G53">
        <v>28</v>
      </c>
      <c r="H53">
        <v>58</v>
      </c>
      <c r="I53">
        <v>67</v>
      </c>
      <c r="J53">
        <v>283</v>
      </c>
      <c r="K53">
        <v>474</v>
      </c>
      <c r="L53">
        <v>152</v>
      </c>
      <c r="M53">
        <v>89</v>
      </c>
      <c r="N53">
        <v>214</v>
      </c>
      <c r="O53">
        <v>272</v>
      </c>
      <c r="P53">
        <v>63</v>
      </c>
      <c r="Q53">
        <v>99</v>
      </c>
      <c r="R53">
        <v>110</v>
      </c>
      <c r="T53">
        <v>21266</v>
      </c>
      <c r="U53" s="1">
        <f t="shared" si="9"/>
        <v>0.85718988056051915</v>
      </c>
    </row>
    <row r="54" spans="1:21">
      <c r="A54">
        <v>10</v>
      </c>
      <c r="B54">
        <v>207</v>
      </c>
      <c r="C54">
        <v>21538</v>
      </c>
      <c r="D54">
        <v>294</v>
      </c>
      <c r="E54">
        <v>665</v>
      </c>
      <c r="F54">
        <v>77</v>
      </c>
      <c r="G54">
        <v>41</v>
      </c>
      <c r="H54">
        <v>34</v>
      </c>
      <c r="I54">
        <v>53</v>
      </c>
      <c r="J54">
        <v>104</v>
      </c>
      <c r="K54">
        <v>107</v>
      </c>
      <c r="L54">
        <v>50</v>
      </c>
      <c r="M54">
        <v>45</v>
      </c>
      <c r="N54">
        <v>83</v>
      </c>
      <c r="O54">
        <v>76</v>
      </c>
      <c r="P54">
        <v>18</v>
      </c>
      <c r="Q54">
        <v>46</v>
      </c>
      <c r="R54">
        <v>51</v>
      </c>
      <c r="T54">
        <v>23489</v>
      </c>
      <c r="U54" s="1">
        <f t="shared" si="9"/>
        <v>0.91693984418238328</v>
      </c>
    </row>
    <row r="55" spans="1:21">
      <c r="A55">
        <v>11</v>
      </c>
      <c r="B55">
        <v>185</v>
      </c>
      <c r="C55">
        <v>20450</v>
      </c>
      <c r="D55">
        <v>302</v>
      </c>
      <c r="E55">
        <v>568</v>
      </c>
      <c r="F55">
        <v>85</v>
      </c>
      <c r="G55">
        <v>21</v>
      </c>
      <c r="H55">
        <v>39</v>
      </c>
      <c r="I55">
        <v>37</v>
      </c>
      <c r="J55">
        <v>159</v>
      </c>
      <c r="K55">
        <v>192</v>
      </c>
      <c r="L55">
        <v>61</v>
      </c>
      <c r="M55">
        <v>56</v>
      </c>
      <c r="N55">
        <v>115</v>
      </c>
      <c r="O55">
        <v>131</v>
      </c>
      <c r="P55">
        <v>28</v>
      </c>
      <c r="Q55">
        <v>61</v>
      </c>
      <c r="R55">
        <v>60</v>
      </c>
      <c r="T55">
        <v>22550</v>
      </c>
      <c r="U55" s="1">
        <f t="shared" si="9"/>
        <v>0.90687361419068735</v>
      </c>
    </row>
    <row r="56" spans="1:21">
      <c r="A56">
        <v>12</v>
      </c>
      <c r="B56">
        <v>127</v>
      </c>
      <c r="C56">
        <v>10985</v>
      </c>
      <c r="D56">
        <v>160</v>
      </c>
      <c r="E56">
        <v>458</v>
      </c>
      <c r="F56">
        <v>284</v>
      </c>
      <c r="G56">
        <v>142</v>
      </c>
      <c r="H56">
        <v>168</v>
      </c>
      <c r="I56">
        <v>286</v>
      </c>
      <c r="J56">
        <v>1358</v>
      </c>
      <c r="K56">
        <v>2005</v>
      </c>
      <c r="L56">
        <v>1023</v>
      </c>
      <c r="M56">
        <v>395</v>
      </c>
      <c r="N56">
        <v>777</v>
      </c>
      <c r="O56">
        <v>1284</v>
      </c>
      <c r="P56">
        <v>211</v>
      </c>
      <c r="Q56">
        <v>372</v>
      </c>
      <c r="R56">
        <v>437</v>
      </c>
      <c r="T56">
        <v>20472</v>
      </c>
      <c r="U56" s="1">
        <f t="shared" si="9"/>
        <v>0.53658655724892534</v>
      </c>
    </row>
    <row r="57" spans="1:21">
      <c r="A57">
        <v>13</v>
      </c>
      <c r="B57">
        <v>191</v>
      </c>
      <c r="C57">
        <v>16524</v>
      </c>
      <c r="D57">
        <v>260</v>
      </c>
      <c r="E57">
        <v>1519</v>
      </c>
      <c r="F57">
        <v>141</v>
      </c>
      <c r="G57">
        <v>103</v>
      </c>
      <c r="H57">
        <v>94</v>
      </c>
      <c r="I57">
        <v>296</v>
      </c>
      <c r="J57">
        <v>790</v>
      </c>
      <c r="K57">
        <v>1124</v>
      </c>
      <c r="L57">
        <v>625</v>
      </c>
      <c r="M57">
        <v>418</v>
      </c>
      <c r="N57">
        <v>308</v>
      </c>
      <c r="O57">
        <v>672</v>
      </c>
      <c r="P57">
        <v>121</v>
      </c>
      <c r="Q57">
        <v>387</v>
      </c>
      <c r="R57">
        <v>571</v>
      </c>
      <c r="T57">
        <v>24144</v>
      </c>
      <c r="U57" s="1">
        <f t="shared" si="9"/>
        <v>0.68439363817097421</v>
      </c>
    </row>
    <row r="58" spans="1:21">
      <c r="A58">
        <v>14</v>
      </c>
      <c r="B58">
        <v>229</v>
      </c>
      <c r="C58">
        <v>18444</v>
      </c>
      <c r="D58">
        <v>298</v>
      </c>
      <c r="E58">
        <v>657</v>
      </c>
      <c r="F58">
        <v>97</v>
      </c>
      <c r="G58">
        <v>18</v>
      </c>
      <c r="H58">
        <v>32</v>
      </c>
      <c r="I58">
        <v>52</v>
      </c>
      <c r="J58">
        <v>118</v>
      </c>
      <c r="K58">
        <v>214</v>
      </c>
      <c r="L58">
        <v>105</v>
      </c>
      <c r="M58">
        <v>60</v>
      </c>
      <c r="N58">
        <v>92</v>
      </c>
      <c r="O58">
        <v>172</v>
      </c>
      <c r="P58">
        <v>10</v>
      </c>
      <c r="Q58">
        <v>68</v>
      </c>
      <c r="R58">
        <v>72</v>
      </c>
      <c r="T58">
        <v>20738</v>
      </c>
      <c r="U58" s="1">
        <f t="shared" si="9"/>
        <v>0.88938181116790438</v>
      </c>
    </row>
    <row r="59" spans="1:21">
      <c r="A59">
        <v>15</v>
      </c>
      <c r="B59">
        <v>77</v>
      </c>
      <c r="C59">
        <v>13913</v>
      </c>
      <c r="D59">
        <v>236</v>
      </c>
      <c r="E59">
        <v>539</v>
      </c>
      <c r="F59">
        <v>120</v>
      </c>
      <c r="G59">
        <v>28</v>
      </c>
      <c r="H59">
        <v>49</v>
      </c>
      <c r="I59">
        <v>35</v>
      </c>
      <c r="J59">
        <v>82</v>
      </c>
      <c r="K59">
        <v>136</v>
      </c>
      <c r="L59">
        <v>114</v>
      </c>
      <c r="M59">
        <v>45</v>
      </c>
      <c r="N59">
        <v>97</v>
      </c>
      <c r="O59">
        <v>124</v>
      </c>
      <c r="P59">
        <v>20</v>
      </c>
      <c r="Q59">
        <v>64</v>
      </c>
      <c r="R59">
        <v>78</v>
      </c>
      <c r="T59">
        <v>15757</v>
      </c>
      <c r="U59" s="1">
        <f t="shared" si="9"/>
        <v>0.88297264707748935</v>
      </c>
    </row>
    <row r="60" spans="1:21">
      <c r="A60">
        <v>16</v>
      </c>
      <c r="B60">
        <v>160</v>
      </c>
      <c r="C60">
        <v>15395</v>
      </c>
      <c r="D60">
        <v>289</v>
      </c>
      <c r="E60">
        <v>837</v>
      </c>
      <c r="F60">
        <v>120</v>
      </c>
      <c r="G60">
        <v>62</v>
      </c>
      <c r="H60">
        <v>69</v>
      </c>
      <c r="I60">
        <v>132</v>
      </c>
      <c r="J60">
        <v>469</v>
      </c>
      <c r="K60">
        <v>556</v>
      </c>
      <c r="L60">
        <v>309</v>
      </c>
      <c r="M60">
        <v>205</v>
      </c>
      <c r="N60">
        <v>253</v>
      </c>
      <c r="O60">
        <v>417</v>
      </c>
      <c r="P60">
        <v>68</v>
      </c>
      <c r="Q60">
        <v>200</v>
      </c>
      <c r="R60">
        <v>237</v>
      </c>
      <c r="T60">
        <v>19778</v>
      </c>
      <c r="U60" s="1">
        <f t="shared" si="9"/>
        <v>0.77839013044797245</v>
      </c>
    </row>
    <row r="61" spans="1:21">
      <c r="A61">
        <v>17</v>
      </c>
      <c r="B61">
        <v>140</v>
      </c>
      <c r="C61">
        <v>18738</v>
      </c>
      <c r="D61">
        <v>262</v>
      </c>
      <c r="E61">
        <v>679</v>
      </c>
      <c r="F61">
        <v>105</v>
      </c>
      <c r="G61">
        <v>34</v>
      </c>
      <c r="H61">
        <v>51</v>
      </c>
      <c r="I61">
        <v>38</v>
      </c>
      <c r="J61">
        <v>126</v>
      </c>
      <c r="K61">
        <v>180</v>
      </c>
      <c r="L61">
        <v>94</v>
      </c>
      <c r="M61">
        <v>49</v>
      </c>
      <c r="N61">
        <v>80</v>
      </c>
      <c r="O61">
        <v>96</v>
      </c>
      <c r="P61">
        <v>22</v>
      </c>
      <c r="Q61">
        <v>49</v>
      </c>
      <c r="R61">
        <v>56</v>
      </c>
      <c r="T61">
        <v>20799</v>
      </c>
      <c r="U61" s="1">
        <f t="shared" si="9"/>
        <v>0.90090869753353531</v>
      </c>
    </row>
    <row r="62" spans="1:21">
      <c r="A62">
        <v>18</v>
      </c>
      <c r="B62">
        <v>227</v>
      </c>
      <c r="C62">
        <v>15837</v>
      </c>
      <c r="D62">
        <v>212</v>
      </c>
      <c r="E62">
        <v>530</v>
      </c>
      <c r="F62">
        <v>110</v>
      </c>
      <c r="G62">
        <v>64</v>
      </c>
      <c r="H62">
        <v>137</v>
      </c>
      <c r="I62">
        <v>149</v>
      </c>
      <c r="J62">
        <v>839</v>
      </c>
      <c r="K62">
        <v>1027</v>
      </c>
      <c r="L62">
        <v>389</v>
      </c>
      <c r="M62">
        <v>251</v>
      </c>
      <c r="N62">
        <v>411</v>
      </c>
      <c r="O62">
        <v>466</v>
      </c>
      <c r="P62">
        <v>87</v>
      </c>
      <c r="Q62">
        <v>244</v>
      </c>
      <c r="R62">
        <v>185</v>
      </c>
      <c r="T62">
        <v>21165</v>
      </c>
      <c r="U62" s="1">
        <f t="shared" si="9"/>
        <v>0.74826364280652025</v>
      </c>
    </row>
    <row r="63" spans="1:21">
      <c r="A63">
        <v>19</v>
      </c>
      <c r="B63">
        <v>259</v>
      </c>
      <c r="C63">
        <v>22259</v>
      </c>
      <c r="D63">
        <v>309</v>
      </c>
      <c r="E63">
        <v>690</v>
      </c>
      <c r="F63">
        <v>91</v>
      </c>
      <c r="G63">
        <v>28</v>
      </c>
      <c r="H63">
        <v>54</v>
      </c>
      <c r="I63">
        <v>53</v>
      </c>
      <c r="J63">
        <v>162</v>
      </c>
      <c r="K63">
        <v>214</v>
      </c>
      <c r="L63">
        <v>98</v>
      </c>
      <c r="M63">
        <v>46</v>
      </c>
      <c r="N63">
        <v>106</v>
      </c>
      <c r="O63">
        <v>140</v>
      </c>
      <c r="P63">
        <v>20</v>
      </c>
      <c r="Q63">
        <v>59</v>
      </c>
      <c r="R63">
        <v>68</v>
      </c>
      <c r="T63">
        <v>24656</v>
      </c>
      <c r="U63" s="1">
        <f t="shared" si="9"/>
        <v>0.90278228423101881</v>
      </c>
    </row>
    <row r="64" spans="1:21">
      <c r="A64">
        <v>20</v>
      </c>
      <c r="B64">
        <v>219</v>
      </c>
      <c r="C64">
        <v>26118</v>
      </c>
      <c r="D64">
        <v>348</v>
      </c>
      <c r="E64">
        <v>921</v>
      </c>
      <c r="F64">
        <v>137</v>
      </c>
      <c r="G64">
        <v>52</v>
      </c>
      <c r="H64">
        <v>70</v>
      </c>
      <c r="I64">
        <v>78</v>
      </c>
      <c r="J64">
        <v>208</v>
      </c>
      <c r="K64">
        <v>230</v>
      </c>
      <c r="L64">
        <v>87</v>
      </c>
      <c r="M64">
        <v>65</v>
      </c>
      <c r="N64">
        <v>115</v>
      </c>
      <c r="O64">
        <v>201</v>
      </c>
      <c r="P64">
        <v>36</v>
      </c>
      <c r="Q64">
        <v>68</v>
      </c>
      <c r="R64">
        <v>99</v>
      </c>
      <c r="T64">
        <v>29052</v>
      </c>
      <c r="U64" s="1">
        <f t="shared" si="9"/>
        <v>0.89900867410161089</v>
      </c>
    </row>
    <row r="65" spans="1:21">
      <c r="A65">
        <v>21</v>
      </c>
      <c r="B65">
        <v>192</v>
      </c>
      <c r="C65">
        <v>17790</v>
      </c>
      <c r="D65">
        <v>288</v>
      </c>
      <c r="E65">
        <v>515</v>
      </c>
      <c r="F65">
        <v>138</v>
      </c>
      <c r="G65">
        <v>57</v>
      </c>
      <c r="H65">
        <v>76</v>
      </c>
      <c r="I65">
        <v>120</v>
      </c>
      <c r="J65">
        <v>574</v>
      </c>
      <c r="K65">
        <v>706</v>
      </c>
      <c r="L65">
        <v>309</v>
      </c>
      <c r="M65">
        <v>158</v>
      </c>
      <c r="N65">
        <v>391</v>
      </c>
      <c r="O65">
        <v>412</v>
      </c>
      <c r="P65">
        <v>47</v>
      </c>
      <c r="Q65">
        <v>181</v>
      </c>
      <c r="R65">
        <v>165</v>
      </c>
      <c r="T65">
        <v>22119</v>
      </c>
      <c r="U65" s="1">
        <f t="shared" si="9"/>
        <v>0.80428590804285904</v>
      </c>
    </row>
    <row r="66" spans="1:21">
      <c r="A66">
        <v>22</v>
      </c>
      <c r="B66">
        <v>222</v>
      </c>
      <c r="C66">
        <v>22143</v>
      </c>
      <c r="D66">
        <v>336</v>
      </c>
      <c r="E66">
        <v>609</v>
      </c>
      <c r="F66">
        <v>70</v>
      </c>
      <c r="G66">
        <v>14</v>
      </c>
      <c r="H66">
        <v>47</v>
      </c>
      <c r="I66">
        <v>54</v>
      </c>
      <c r="J66">
        <v>126</v>
      </c>
      <c r="K66">
        <v>236</v>
      </c>
      <c r="L66">
        <v>75</v>
      </c>
      <c r="M66">
        <v>47</v>
      </c>
      <c r="N66">
        <v>100</v>
      </c>
      <c r="O66">
        <v>124</v>
      </c>
      <c r="P66">
        <v>43</v>
      </c>
      <c r="Q66">
        <v>47</v>
      </c>
      <c r="R66">
        <v>71</v>
      </c>
      <c r="T66">
        <v>24364</v>
      </c>
      <c r="U66" s="1">
        <f t="shared" si="9"/>
        <v>0.9088409128221967</v>
      </c>
    </row>
    <row r="67" spans="1:21">
      <c r="A67">
        <v>23</v>
      </c>
      <c r="B67">
        <v>203</v>
      </c>
      <c r="C67">
        <v>19487</v>
      </c>
      <c r="D67">
        <v>311</v>
      </c>
      <c r="E67">
        <v>693</v>
      </c>
      <c r="F67">
        <v>77</v>
      </c>
      <c r="G67">
        <v>40</v>
      </c>
      <c r="H67">
        <v>60</v>
      </c>
      <c r="I67">
        <v>88</v>
      </c>
      <c r="J67">
        <v>328</v>
      </c>
      <c r="K67">
        <v>423</v>
      </c>
      <c r="L67">
        <v>261</v>
      </c>
      <c r="M67">
        <v>106</v>
      </c>
      <c r="N67">
        <v>152</v>
      </c>
      <c r="O67">
        <v>242</v>
      </c>
      <c r="P67">
        <v>63</v>
      </c>
      <c r="Q67">
        <v>111</v>
      </c>
      <c r="R67">
        <v>136</v>
      </c>
      <c r="T67">
        <v>22781</v>
      </c>
      <c r="U67" s="1">
        <f t="shared" si="9"/>
        <v>0.85540582064000703</v>
      </c>
    </row>
    <row r="68" spans="1:21">
      <c r="A68">
        <v>24</v>
      </c>
      <c r="B68">
        <v>162</v>
      </c>
      <c r="C68">
        <v>19468</v>
      </c>
      <c r="D68">
        <v>324</v>
      </c>
      <c r="E68">
        <v>673</v>
      </c>
      <c r="F68">
        <v>109</v>
      </c>
      <c r="G68">
        <v>26</v>
      </c>
      <c r="H68">
        <v>60</v>
      </c>
      <c r="I68">
        <v>74</v>
      </c>
      <c r="J68">
        <v>116</v>
      </c>
      <c r="K68">
        <v>204</v>
      </c>
      <c r="L68">
        <v>157</v>
      </c>
      <c r="M68">
        <v>52</v>
      </c>
      <c r="N68">
        <v>99</v>
      </c>
      <c r="O68">
        <v>111</v>
      </c>
      <c r="P68">
        <v>21</v>
      </c>
      <c r="Q68">
        <v>61</v>
      </c>
      <c r="R68">
        <v>78</v>
      </c>
      <c r="T68">
        <v>21795</v>
      </c>
      <c r="U68" s="1">
        <f t="shared" si="9"/>
        <v>0.89323239275063093</v>
      </c>
    </row>
    <row r="69" spans="1:21">
      <c r="A69">
        <v>25</v>
      </c>
      <c r="B69">
        <v>104</v>
      </c>
      <c r="C69">
        <v>15340</v>
      </c>
      <c r="D69">
        <v>279</v>
      </c>
      <c r="E69">
        <v>533</v>
      </c>
      <c r="F69">
        <v>141</v>
      </c>
      <c r="G69">
        <v>44</v>
      </c>
      <c r="H69">
        <v>57</v>
      </c>
      <c r="I69">
        <v>46</v>
      </c>
      <c r="J69">
        <v>158</v>
      </c>
      <c r="K69">
        <v>252</v>
      </c>
      <c r="L69">
        <v>74</v>
      </c>
      <c r="M69">
        <v>51</v>
      </c>
      <c r="N69">
        <v>160</v>
      </c>
      <c r="O69">
        <v>201</v>
      </c>
      <c r="P69">
        <v>31</v>
      </c>
      <c r="Q69">
        <v>55</v>
      </c>
      <c r="R69">
        <v>75</v>
      </c>
      <c r="T69">
        <v>17601</v>
      </c>
      <c r="U69" s="1">
        <f t="shared" si="9"/>
        <v>0.87154138969376738</v>
      </c>
    </row>
    <row r="70" spans="1:21">
      <c r="A70">
        <v>26</v>
      </c>
      <c r="B70">
        <v>159</v>
      </c>
      <c r="C70">
        <v>18927</v>
      </c>
      <c r="D70">
        <v>289</v>
      </c>
      <c r="E70">
        <v>567</v>
      </c>
      <c r="F70">
        <v>65</v>
      </c>
      <c r="G70">
        <v>34</v>
      </c>
      <c r="H70">
        <v>47</v>
      </c>
      <c r="I70">
        <v>39</v>
      </c>
      <c r="J70">
        <v>85</v>
      </c>
      <c r="K70">
        <v>120</v>
      </c>
      <c r="L70">
        <v>82</v>
      </c>
      <c r="M70">
        <v>36</v>
      </c>
      <c r="N70">
        <v>84</v>
      </c>
      <c r="O70">
        <v>101</v>
      </c>
      <c r="P70">
        <v>16</v>
      </c>
      <c r="Q70">
        <v>48</v>
      </c>
      <c r="R70">
        <v>62</v>
      </c>
      <c r="T70">
        <v>20761</v>
      </c>
      <c r="U70" s="1">
        <f t="shared" si="9"/>
        <v>0.91166128799190793</v>
      </c>
    </row>
    <row r="71" spans="1:21">
      <c r="A71">
        <v>27</v>
      </c>
      <c r="B71">
        <v>218</v>
      </c>
      <c r="C71">
        <v>15967</v>
      </c>
      <c r="D71">
        <v>288</v>
      </c>
      <c r="E71">
        <v>544</v>
      </c>
      <c r="F71">
        <v>138</v>
      </c>
      <c r="G71">
        <v>49</v>
      </c>
      <c r="H71">
        <v>99</v>
      </c>
      <c r="I71">
        <v>129</v>
      </c>
      <c r="J71">
        <v>844</v>
      </c>
      <c r="K71">
        <v>956</v>
      </c>
      <c r="L71">
        <v>397</v>
      </c>
      <c r="M71">
        <v>174</v>
      </c>
      <c r="N71">
        <v>391</v>
      </c>
      <c r="O71">
        <v>491</v>
      </c>
      <c r="P71">
        <v>89</v>
      </c>
      <c r="Q71">
        <v>192</v>
      </c>
      <c r="R71">
        <v>175</v>
      </c>
      <c r="T71">
        <v>21141</v>
      </c>
      <c r="U71" s="1">
        <f t="shared" si="9"/>
        <v>0.75526228655219718</v>
      </c>
    </row>
    <row r="72" spans="1:21">
      <c r="A72">
        <v>28</v>
      </c>
      <c r="B72">
        <v>99</v>
      </c>
      <c r="C72">
        <v>15335</v>
      </c>
      <c r="D72">
        <v>258</v>
      </c>
      <c r="E72">
        <v>556</v>
      </c>
      <c r="F72">
        <v>115</v>
      </c>
      <c r="G72">
        <v>26</v>
      </c>
      <c r="H72">
        <v>46</v>
      </c>
      <c r="I72">
        <v>46</v>
      </c>
      <c r="J72">
        <v>145</v>
      </c>
      <c r="K72">
        <v>215</v>
      </c>
      <c r="L72">
        <v>96</v>
      </c>
      <c r="M72">
        <v>51</v>
      </c>
      <c r="N72">
        <v>112</v>
      </c>
      <c r="O72">
        <v>125</v>
      </c>
      <c r="P72">
        <v>17</v>
      </c>
      <c r="Q72">
        <v>63</v>
      </c>
      <c r="R72">
        <v>91</v>
      </c>
      <c r="T72">
        <v>17396</v>
      </c>
      <c r="U72" s="1">
        <f t="shared" si="9"/>
        <v>0.88152448838813524</v>
      </c>
    </row>
    <row r="73" spans="1:21">
      <c r="A73">
        <v>29</v>
      </c>
      <c r="B73">
        <v>113</v>
      </c>
      <c r="C73">
        <v>12574</v>
      </c>
      <c r="D73">
        <v>229</v>
      </c>
      <c r="E73">
        <v>847</v>
      </c>
      <c r="F73">
        <v>202</v>
      </c>
      <c r="G73">
        <v>198</v>
      </c>
      <c r="H73">
        <v>123</v>
      </c>
      <c r="I73">
        <v>287</v>
      </c>
      <c r="J73">
        <v>965</v>
      </c>
      <c r="K73">
        <v>1128</v>
      </c>
      <c r="L73">
        <v>670</v>
      </c>
      <c r="M73">
        <v>438</v>
      </c>
      <c r="N73">
        <v>694</v>
      </c>
      <c r="O73">
        <v>1024</v>
      </c>
      <c r="P73">
        <v>108</v>
      </c>
      <c r="Q73">
        <v>390</v>
      </c>
      <c r="R73">
        <v>554</v>
      </c>
      <c r="T73">
        <v>20544</v>
      </c>
      <c r="U73" s="1">
        <f t="shared" si="9"/>
        <v>0.61205218068535827</v>
      </c>
    </row>
    <row r="74" spans="1:21">
      <c r="A74">
        <v>30</v>
      </c>
      <c r="B74">
        <v>194</v>
      </c>
      <c r="C74">
        <v>15772</v>
      </c>
      <c r="D74">
        <v>258</v>
      </c>
      <c r="E74">
        <v>675</v>
      </c>
      <c r="F74">
        <v>120</v>
      </c>
      <c r="G74">
        <v>65</v>
      </c>
      <c r="H74">
        <v>85</v>
      </c>
      <c r="I74">
        <v>139</v>
      </c>
      <c r="J74">
        <v>410</v>
      </c>
      <c r="K74">
        <v>547</v>
      </c>
      <c r="L74">
        <v>290</v>
      </c>
      <c r="M74">
        <v>166</v>
      </c>
      <c r="N74">
        <v>264</v>
      </c>
      <c r="O74">
        <v>397</v>
      </c>
      <c r="P74">
        <v>62</v>
      </c>
      <c r="Q74">
        <v>155</v>
      </c>
      <c r="R74">
        <v>191</v>
      </c>
      <c r="T74">
        <v>19790</v>
      </c>
      <c r="U74" s="1">
        <f t="shared" si="9"/>
        <v>0.79696816574027285</v>
      </c>
    </row>
    <row r="75" spans="1:21">
      <c r="A75">
        <v>31</v>
      </c>
      <c r="B75">
        <v>271</v>
      </c>
      <c r="C75">
        <v>23157</v>
      </c>
      <c r="D75">
        <v>369</v>
      </c>
      <c r="E75">
        <v>684</v>
      </c>
      <c r="F75">
        <v>69</v>
      </c>
      <c r="G75">
        <v>34</v>
      </c>
      <c r="H75">
        <v>49</v>
      </c>
      <c r="I75">
        <v>50</v>
      </c>
      <c r="J75">
        <v>143</v>
      </c>
      <c r="K75">
        <v>212</v>
      </c>
      <c r="L75">
        <v>71</v>
      </c>
      <c r="M75">
        <v>34</v>
      </c>
      <c r="N75">
        <v>101</v>
      </c>
      <c r="O75">
        <v>92</v>
      </c>
      <c r="P75">
        <v>30</v>
      </c>
      <c r="Q75">
        <v>70</v>
      </c>
      <c r="R75">
        <v>62</v>
      </c>
      <c r="T75">
        <v>25498</v>
      </c>
      <c r="U75" s="1">
        <f t="shared" si="9"/>
        <v>0.90818887755902422</v>
      </c>
    </row>
    <row r="76" spans="1:21">
      <c r="A76">
        <v>32</v>
      </c>
      <c r="B76">
        <v>127</v>
      </c>
      <c r="C76">
        <v>15087</v>
      </c>
      <c r="D76">
        <v>213</v>
      </c>
      <c r="E76">
        <v>517</v>
      </c>
      <c r="F76">
        <v>83</v>
      </c>
      <c r="G76">
        <v>18</v>
      </c>
      <c r="H76">
        <v>54</v>
      </c>
      <c r="I76">
        <v>56</v>
      </c>
      <c r="J76">
        <v>146</v>
      </c>
      <c r="K76">
        <v>184</v>
      </c>
      <c r="L76">
        <v>87</v>
      </c>
      <c r="M76">
        <v>49</v>
      </c>
      <c r="N76">
        <v>87</v>
      </c>
      <c r="O76">
        <v>122</v>
      </c>
      <c r="P76">
        <v>33</v>
      </c>
      <c r="Q76">
        <v>38</v>
      </c>
      <c r="R76">
        <v>91</v>
      </c>
      <c r="T76">
        <v>16992</v>
      </c>
      <c r="U76" s="1">
        <f t="shared" si="9"/>
        <v>0.88788841807909602</v>
      </c>
    </row>
    <row r="77" spans="1:21">
      <c r="A77">
        <v>33</v>
      </c>
      <c r="B77">
        <v>127</v>
      </c>
      <c r="C77">
        <v>20432</v>
      </c>
      <c r="D77">
        <v>310</v>
      </c>
      <c r="E77">
        <v>642</v>
      </c>
      <c r="F77">
        <v>113</v>
      </c>
      <c r="G77">
        <v>41</v>
      </c>
      <c r="H77">
        <v>51</v>
      </c>
      <c r="I77">
        <v>64</v>
      </c>
      <c r="J77">
        <v>160</v>
      </c>
      <c r="K77">
        <v>265</v>
      </c>
      <c r="L77">
        <v>107</v>
      </c>
      <c r="M77">
        <v>66</v>
      </c>
      <c r="N77">
        <v>135</v>
      </c>
      <c r="O77">
        <v>156</v>
      </c>
      <c r="P77">
        <v>41</v>
      </c>
      <c r="Q77">
        <v>76</v>
      </c>
      <c r="R77">
        <v>82</v>
      </c>
      <c r="T77">
        <v>22868</v>
      </c>
      <c r="U77" s="1">
        <f t="shared" si="9"/>
        <v>0.89347559909043206</v>
      </c>
    </row>
    <row r="78" spans="1:21">
      <c r="A78" t="s">
        <v>53</v>
      </c>
    </row>
    <row r="79" spans="1:21">
      <c r="A79" t="s">
        <v>54</v>
      </c>
      <c r="B79">
        <v>5558</v>
      </c>
      <c r="C79">
        <v>584361</v>
      </c>
      <c r="D79">
        <v>9174</v>
      </c>
      <c r="E79">
        <v>21652</v>
      </c>
      <c r="F79">
        <v>3983</v>
      </c>
      <c r="G79">
        <v>1726</v>
      </c>
      <c r="H79">
        <v>2263</v>
      </c>
      <c r="I79">
        <v>3277</v>
      </c>
      <c r="J79">
        <v>11854</v>
      </c>
      <c r="K79">
        <v>16178</v>
      </c>
      <c r="L79">
        <v>7947</v>
      </c>
      <c r="M79">
        <v>4147</v>
      </c>
      <c r="N79">
        <v>7461</v>
      </c>
      <c r="O79">
        <v>10415</v>
      </c>
      <c r="P79">
        <v>1816</v>
      </c>
      <c r="Q79">
        <v>4316</v>
      </c>
      <c r="R79">
        <v>5091</v>
      </c>
      <c r="T79">
        <v>701219</v>
      </c>
    </row>
    <row r="82" spans="1:10">
      <c r="A82" t="s">
        <v>50</v>
      </c>
      <c r="B82" t="s">
        <v>51</v>
      </c>
    </row>
    <row r="83" spans="1:10">
      <c r="A83" t="s">
        <v>52</v>
      </c>
      <c r="B83">
        <v>-9</v>
      </c>
      <c r="C83">
        <v>1</v>
      </c>
      <c r="D83">
        <v>2</v>
      </c>
      <c r="E83">
        <v>3</v>
      </c>
      <c r="F83">
        <v>4</v>
      </c>
      <c r="G83">
        <v>5</v>
      </c>
      <c r="H83" t="s">
        <v>53</v>
      </c>
      <c r="I83" t="s">
        <v>54</v>
      </c>
    </row>
    <row r="84" spans="1:10">
      <c r="A84">
        <v>1</v>
      </c>
      <c r="B84">
        <v>1687</v>
      </c>
      <c r="C84">
        <v>4740</v>
      </c>
      <c r="D84">
        <v>5114</v>
      </c>
      <c r="E84">
        <v>4108</v>
      </c>
      <c r="F84">
        <v>4502</v>
      </c>
      <c r="G84">
        <v>5064</v>
      </c>
      <c r="I84">
        <v>25215</v>
      </c>
      <c r="J84" s="1">
        <f>(C84+D84)/I84</f>
        <v>0.39079912750347018</v>
      </c>
    </row>
    <row r="85" spans="1:10">
      <c r="A85">
        <v>2</v>
      </c>
      <c r="B85">
        <v>1221</v>
      </c>
      <c r="C85">
        <v>2686</v>
      </c>
      <c r="D85">
        <v>2786</v>
      </c>
      <c r="E85">
        <v>3113</v>
      </c>
      <c r="F85">
        <v>5055</v>
      </c>
      <c r="G85">
        <v>6437</v>
      </c>
      <c r="I85">
        <v>21298</v>
      </c>
      <c r="J85" s="1">
        <f t="shared" ref="J85:J116" si="10">(C85+D85)/I85</f>
        <v>0.25692553291388864</v>
      </c>
    </row>
    <row r="86" spans="1:10">
      <c r="A86">
        <v>3</v>
      </c>
      <c r="B86">
        <v>1373</v>
      </c>
      <c r="C86">
        <v>3834</v>
      </c>
      <c r="D86">
        <v>4359</v>
      </c>
      <c r="E86">
        <v>3995</v>
      </c>
      <c r="F86">
        <v>4747</v>
      </c>
      <c r="G86">
        <v>5038</v>
      </c>
      <c r="I86">
        <v>23346</v>
      </c>
      <c r="J86" s="1">
        <f t="shared" si="10"/>
        <v>0.35093806219480855</v>
      </c>
    </row>
    <row r="87" spans="1:10">
      <c r="A87">
        <v>4</v>
      </c>
      <c r="B87">
        <v>1004</v>
      </c>
      <c r="C87">
        <v>1651</v>
      </c>
      <c r="D87">
        <v>2101</v>
      </c>
      <c r="E87">
        <v>2363</v>
      </c>
      <c r="F87">
        <v>3732</v>
      </c>
      <c r="G87">
        <v>5415</v>
      </c>
      <c r="I87">
        <v>16266</v>
      </c>
      <c r="J87" s="1">
        <f t="shared" si="10"/>
        <v>0.2306651911963605</v>
      </c>
    </row>
    <row r="88" spans="1:10">
      <c r="A88">
        <v>5</v>
      </c>
      <c r="B88">
        <v>1299</v>
      </c>
      <c r="C88">
        <v>2417</v>
      </c>
      <c r="D88">
        <v>2826</v>
      </c>
      <c r="E88">
        <v>3215</v>
      </c>
      <c r="F88">
        <v>5112</v>
      </c>
      <c r="G88">
        <v>6039</v>
      </c>
      <c r="I88">
        <v>20908</v>
      </c>
      <c r="J88" s="1">
        <f t="shared" si="10"/>
        <v>0.2507652573177731</v>
      </c>
    </row>
    <row r="89" spans="1:10">
      <c r="A89">
        <v>6</v>
      </c>
      <c r="B89">
        <v>1036</v>
      </c>
      <c r="C89">
        <v>1545</v>
      </c>
      <c r="D89">
        <v>1907</v>
      </c>
      <c r="E89">
        <v>2638</v>
      </c>
      <c r="F89">
        <v>4196</v>
      </c>
      <c r="G89">
        <v>6989</v>
      </c>
      <c r="I89">
        <v>18311</v>
      </c>
      <c r="J89" s="1">
        <f t="shared" si="10"/>
        <v>0.1885205614111736</v>
      </c>
    </row>
    <row r="90" spans="1:10">
      <c r="A90">
        <v>7</v>
      </c>
      <c r="B90">
        <v>1018</v>
      </c>
      <c r="C90">
        <v>2971</v>
      </c>
      <c r="D90">
        <v>3269</v>
      </c>
      <c r="E90">
        <v>2335</v>
      </c>
      <c r="F90">
        <v>3274</v>
      </c>
      <c r="G90">
        <v>5118</v>
      </c>
      <c r="I90">
        <v>17985</v>
      </c>
      <c r="J90" s="1">
        <f t="shared" si="10"/>
        <v>0.34695579649708091</v>
      </c>
    </row>
    <row r="91" spans="1:10">
      <c r="A91">
        <v>8</v>
      </c>
      <c r="B91">
        <v>1194</v>
      </c>
      <c r="C91">
        <v>1868</v>
      </c>
      <c r="D91">
        <v>2190</v>
      </c>
      <c r="E91">
        <v>2659</v>
      </c>
      <c r="F91">
        <v>4239</v>
      </c>
      <c r="G91">
        <v>8224</v>
      </c>
      <c r="I91">
        <v>20374</v>
      </c>
      <c r="J91" s="1">
        <f t="shared" si="10"/>
        <v>0.19917541965249827</v>
      </c>
    </row>
    <row r="92" spans="1:10">
      <c r="A92">
        <v>9</v>
      </c>
      <c r="B92">
        <v>1820</v>
      </c>
      <c r="C92">
        <v>4198</v>
      </c>
      <c r="D92">
        <v>4756</v>
      </c>
      <c r="E92">
        <v>3195</v>
      </c>
      <c r="F92">
        <v>3000</v>
      </c>
      <c r="G92">
        <v>4297</v>
      </c>
      <c r="I92">
        <v>21266</v>
      </c>
      <c r="J92" s="1">
        <f t="shared" si="10"/>
        <v>0.42104768174550927</v>
      </c>
    </row>
    <row r="93" spans="1:10">
      <c r="A93">
        <v>10</v>
      </c>
      <c r="B93">
        <v>1453</v>
      </c>
      <c r="C93">
        <v>3717</v>
      </c>
      <c r="D93">
        <v>4377</v>
      </c>
      <c r="E93">
        <v>4106</v>
      </c>
      <c r="F93">
        <v>4809</v>
      </c>
      <c r="G93">
        <v>5027</v>
      </c>
      <c r="I93">
        <v>23489</v>
      </c>
      <c r="J93" s="1">
        <f t="shared" si="10"/>
        <v>0.34458682787687855</v>
      </c>
    </row>
    <row r="94" spans="1:10">
      <c r="A94">
        <v>11</v>
      </c>
      <c r="B94">
        <v>1541</v>
      </c>
      <c r="C94">
        <v>4169</v>
      </c>
      <c r="D94">
        <v>4091</v>
      </c>
      <c r="E94">
        <v>4081</v>
      </c>
      <c r="F94">
        <v>4140</v>
      </c>
      <c r="G94">
        <v>4528</v>
      </c>
      <c r="I94">
        <v>22550</v>
      </c>
      <c r="J94" s="1">
        <f t="shared" si="10"/>
        <v>0.36629711751662969</v>
      </c>
    </row>
    <row r="95" spans="1:10">
      <c r="A95">
        <v>12</v>
      </c>
      <c r="B95">
        <v>833</v>
      </c>
      <c r="C95">
        <v>1888</v>
      </c>
      <c r="D95">
        <v>2259</v>
      </c>
      <c r="E95">
        <v>2762</v>
      </c>
      <c r="F95">
        <v>5003</v>
      </c>
      <c r="G95">
        <v>7727</v>
      </c>
      <c r="I95">
        <v>20472</v>
      </c>
      <c r="J95" s="1">
        <f t="shared" si="10"/>
        <v>0.20256936303243456</v>
      </c>
    </row>
    <row r="96" spans="1:10">
      <c r="A96">
        <v>13</v>
      </c>
      <c r="B96">
        <v>666</v>
      </c>
      <c r="C96">
        <v>2571</v>
      </c>
      <c r="D96">
        <v>3101</v>
      </c>
      <c r="E96">
        <v>2148</v>
      </c>
      <c r="F96">
        <v>2041</v>
      </c>
      <c r="G96">
        <v>13617</v>
      </c>
      <c r="I96">
        <v>24144</v>
      </c>
      <c r="J96" s="1">
        <f t="shared" si="10"/>
        <v>0.23492379058979457</v>
      </c>
    </row>
    <row r="97" spans="1:10">
      <c r="A97">
        <v>14</v>
      </c>
      <c r="B97">
        <v>1311</v>
      </c>
      <c r="C97">
        <v>4524</v>
      </c>
      <c r="D97">
        <v>4842</v>
      </c>
      <c r="E97">
        <v>3425</v>
      </c>
      <c r="F97">
        <v>2884</v>
      </c>
      <c r="G97">
        <v>3752</v>
      </c>
      <c r="I97">
        <v>20738</v>
      </c>
      <c r="J97" s="1">
        <f t="shared" si="10"/>
        <v>0.45163468029703924</v>
      </c>
    </row>
    <row r="98" spans="1:10">
      <c r="A98">
        <v>15</v>
      </c>
      <c r="B98">
        <v>1085</v>
      </c>
      <c r="C98">
        <v>1256</v>
      </c>
      <c r="D98">
        <v>1461</v>
      </c>
      <c r="E98">
        <v>2039</v>
      </c>
      <c r="F98">
        <v>4286</v>
      </c>
      <c r="G98">
        <v>5630</v>
      </c>
      <c r="I98">
        <v>15757</v>
      </c>
      <c r="J98" s="1">
        <f t="shared" si="10"/>
        <v>0.17243130037443677</v>
      </c>
    </row>
    <row r="99" spans="1:10">
      <c r="A99">
        <v>16</v>
      </c>
      <c r="B99">
        <v>1212</v>
      </c>
      <c r="C99">
        <v>2928</v>
      </c>
      <c r="D99">
        <v>3301</v>
      </c>
      <c r="E99">
        <v>2803</v>
      </c>
      <c r="F99">
        <v>3370</v>
      </c>
      <c r="G99">
        <v>6164</v>
      </c>
      <c r="I99">
        <v>19778</v>
      </c>
      <c r="J99" s="1">
        <f t="shared" si="10"/>
        <v>0.31494589948427548</v>
      </c>
    </row>
    <row r="100" spans="1:10">
      <c r="A100">
        <v>17</v>
      </c>
      <c r="B100">
        <v>1054</v>
      </c>
      <c r="C100">
        <v>2503</v>
      </c>
      <c r="D100">
        <v>2791</v>
      </c>
      <c r="E100">
        <v>2974</v>
      </c>
      <c r="F100">
        <v>5015</v>
      </c>
      <c r="G100">
        <v>6462</v>
      </c>
      <c r="I100">
        <v>20799</v>
      </c>
      <c r="J100" s="1">
        <f t="shared" si="10"/>
        <v>0.25453146785903169</v>
      </c>
    </row>
    <row r="101" spans="1:10">
      <c r="A101">
        <v>18</v>
      </c>
      <c r="B101">
        <v>1735</v>
      </c>
      <c r="C101">
        <v>4128</v>
      </c>
      <c r="D101">
        <v>4601</v>
      </c>
      <c r="E101">
        <v>3580</v>
      </c>
      <c r="F101">
        <v>2987</v>
      </c>
      <c r="G101">
        <v>4134</v>
      </c>
      <c r="I101">
        <v>21165</v>
      </c>
      <c r="J101" s="1">
        <f t="shared" si="10"/>
        <v>0.41242617528939285</v>
      </c>
    </row>
    <row r="102" spans="1:10">
      <c r="A102">
        <v>19</v>
      </c>
      <c r="B102">
        <v>1402</v>
      </c>
      <c r="C102">
        <v>4108</v>
      </c>
      <c r="D102">
        <v>4486</v>
      </c>
      <c r="E102">
        <v>4488</v>
      </c>
      <c r="F102">
        <v>4914</v>
      </c>
      <c r="G102">
        <v>5258</v>
      </c>
      <c r="I102">
        <v>24656</v>
      </c>
      <c r="J102" s="1">
        <f t="shared" si="10"/>
        <v>0.3485561323815704</v>
      </c>
    </row>
    <row r="103" spans="1:10">
      <c r="A103">
        <v>20</v>
      </c>
      <c r="B103">
        <v>1676</v>
      </c>
      <c r="C103">
        <v>4414</v>
      </c>
      <c r="D103">
        <v>5327</v>
      </c>
      <c r="E103">
        <v>4804</v>
      </c>
      <c r="F103">
        <v>6247</v>
      </c>
      <c r="G103">
        <v>6584</v>
      </c>
      <c r="I103">
        <v>29052</v>
      </c>
      <c r="J103" s="1">
        <f t="shared" si="10"/>
        <v>0.33529533250722843</v>
      </c>
    </row>
    <row r="104" spans="1:10">
      <c r="A104">
        <v>21</v>
      </c>
      <c r="B104">
        <v>1841</v>
      </c>
      <c r="C104">
        <v>4730</v>
      </c>
      <c r="D104">
        <v>5126</v>
      </c>
      <c r="E104">
        <v>3582</v>
      </c>
      <c r="F104">
        <v>2710</v>
      </c>
      <c r="G104">
        <v>4130</v>
      </c>
      <c r="I104">
        <v>22119</v>
      </c>
      <c r="J104" s="1">
        <f t="shared" si="10"/>
        <v>0.44558976445589765</v>
      </c>
    </row>
    <row r="105" spans="1:10">
      <c r="A105">
        <v>22</v>
      </c>
      <c r="B105">
        <v>1842</v>
      </c>
      <c r="C105">
        <v>4992</v>
      </c>
      <c r="D105">
        <v>5285</v>
      </c>
      <c r="E105">
        <v>4072</v>
      </c>
      <c r="F105">
        <v>3805</v>
      </c>
      <c r="G105">
        <v>4368</v>
      </c>
      <c r="I105">
        <v>24364</v>
      </c>
      <c r="J105" s="1">
        <f t="shared" si="10"/>
        <v>0.42181086849450006</v>
      </c>
    </row>
    <row r="106" spans="1:10">
      <c r="A106">
        <v>23</v>
      </c>
      <c r="B106">
        <v>1447</v>
      </c>
      <c r="C106">
        <v>4240</v>
      </c>
      <c r="D106">
        <v>4407</v>
      </c>
      <c r="E106">
        <v>3919</v>
      </c>
      <c r="F106">
        <v>4013</v>
      </c>
      <c r="G106">
        <v>4755</v>
      </c>
      <c r="I106">
        <v>22781</v>
      </c>
      <c r="J106" s="1">
        <f t="shared" si="10"/>
        <v>0.37957069487731004</v>
      </c>
    </row>
    <row r="107" spans="1:10">
      <c r="A107">
        <v>24</v>
      </c>
      <c r="B107">
        <v>1353</v>
      </c>
      <c r="C107">
        <v>3102</v>
      </c>
      <c r="D107">
        <v>3537</v>
      </c>
      <c r="E107">
        <v>3923</v>
      </c>
      <c r="F107">
        <v>4607</v>
      </c>
      <c r="G107">
        <v>5273</v>
      </c>
      <c r="I107">
        <v>21795</v>
      </c>
      <c r="J107" s="1">
        <f t="shared" si="10"/>
        <v>0.30461114934618033</v>
      </c>
    </row>
    <row r="108" spans="1:10">
      <c r="A108">
        <v>25</v>
      </c>
      <c r="B108">
        <v>970</v>
      </c>
      <c r="C108">
        <v>1478</v>
      </c>
      <c r="D108">
        <v>1972</v>
      </c>
      <c r="E108">
        <v>2261</v>
      </c>
      <c r="F108">
        <v>4227</v>
      </c>
      <c r="G108">
        <v>6693</v>
      </c>
      <c r="I108">
        <v>17601</v>
      </c>
      <c r="J108" s="1">
        <f t="shared" si="10"/>
        <v>0.19601159025055395</v>
      </c>
    </row>
    <row r="109" spans="1:10">
      <c r="A109">
        <v>26</v>
      </c>
      <c r="B109">
        <v>1295</v>
      </c>
      <c r="C109">
        <v>3200</v>
      </c>
      <c r="D109">
        <v>3716</v>
      </c>
      <c r="E109">
        <v>3331</v>
      </c>
      <c r="F109">
        <v>4201</v>
      </c>
      <c r="G109">
        <v>5018</v>
      </c>
      <c r="I109">
        <v>20761</v>
      </c>
      <c r="J109" s="1">
        <f t="shared" si="10"/>
        <v>0.33312460864120225</v>
      </c>
    </row>
    <row r="110" spans="1:10">
      <c r="A110">
        <v>27</v>
      </c>
      <c r="B110">
        <v>1429</v>
      </c>
      <c r="C110">
        <v>4921</v>
      </c>
      <c r="D110">
        <v>5501</v>
      </c>
      <c r="E110">
        <v>3170</v>
      </c>
      <c r="F110">
        <v>2486</v>
      </c>
      <c r="G110">
        <v>3634</v>
      </c>
      <c r="I110">
        <v>21141</v>
      </c>
      <c r="J110" s="1">
        <f t="shared" si="10"/>
        <v>0.49297573435504471</v>
      </c>
    </row>
    <row r="111" spans="1:10">
      <c r="A111">
        <v>28</v>
      </c>
      <c r="B111">
        <v>1273</v>
      </c>
      <c r="C111">
        <v>1426</v>
      </c>
      <c r="D111">
        <v>1540</v>
      </c>
      <c r="E111">
        <v>2201</v>
      </c>
      <c r="F111">
        <v>4396</v>
      </c>
      <c r="G111">
        <v>6560</v>
      </c>
      <c r="I111">
        <v>17396</v>
      </c>
      <c r="J111" s="1">
        <f t="shared" si="10"/>
        <v>0.17049896527937458</v>
      </c>
    </row>
    <row r="112" spans="1:10">
      <c r="A112">
        <v>29</v>
      </c>
      <c r="B112">
        <v>813</v>
      </c>
      <c r="C112">
        <v>1825</v>
      </c>
      <c r="D112">
        <v>2188</v>
      </c>
      <c r="E112">
        <v>1995</v>
      </c>
      <c r="F112">
        <v>3090</v>
      </c>
      <c r="G112">
        <v>10633</v>
      </c>
      <c r="I112">
        <v>20544</v>
      </c>
      <c r="J112" s="1">
        <f t="shared" si="10"/>
        <v>0.19533683800623053</v>
      </c>
    </row>
    <row r="113" spans="1:10">
      <c r="A113">
        <v>30</v>
      </c>
      <c r="B113">
        <v>1192</v>
      </c>
      <c r="C113">
        <v>3682</v>
      </c>
      <c r="D113">
        <v>4107</v>
      </c>
      <c r="E113">
        <v>2455</v>
      </c>
      <c r="F113">
        <v>2341</v>
      </c>
      <c r="G113">
        <v>6013</v>
      </c>
      <c r="I113">
        <v>19790</v>
      </c>
      <c r="J113" s="1">
        <f t="shared" si="10"/>
        <v>0.39358261748357759</v>
      </c>
    </row>
    <row r="114" spans="1:10">
      <c r="A114">
        <v>31</v>
      </c>
      <c r="B114">
        <v>1744</v>
      </c>
      <c r="C114">
        <v>5682</v>
      </c>
      <c r="D114">
        <v>6114</v>
      </c>
      <c r="E114">
        <v>4125</v>
      </c>
      <c r="F114">
        <v>3270</v>
      </c>
      <c r="G114">
        <v>4563</v>
      </c>
      <c r="I114">
        <v>25498</v>
      </c>
      <c r="J114" s="1">
        <f t="shared" si="10"/>
        <v>0.46262451957016237</v>
      </c>
    </row>
    <row r="115" spans="1:10">
      <c r="A115">
        <v>32</v>
      </c>
      <c r="B115">
        <v>1032</v>
      </c>
      <c r="C115">
        <v>2109</v>
      </c>
      <c r="D115">
        <v>2353</v>
      </c>
      <c r="E115">
        <v>2819</v>
      </c>
      <c r="F115">
        <v>3926</v>
      </c>
      <c r="G115">
        <v>4753</v>
      </c>
      <c r="I115">
        <v>16992</v>
      </c>
      <c r="J115" s="1">
        <f t="shared" si="10"/>
        <v>0.26259416195856872</v>
      </c>
    </row>
    <row r="116" spans="1:10">
      <c r="A116">
        <v>33</v>
      </c>
      <c r="B116">
        <v>1365</v>
      </c>
      <c r="C116">
        <v>2707</v>
      </c>
      <c r="D116">
        <v>3002</v>
      </c>
      <c r="E116">
        <v>3915</v>
      </c>
      <c r="F116">
        <v>5449</v>
      </c>
      <c r="G116">
        <v>6430</v>
      </c>
      <c r="I116">
        <v>22868</v>
      </c>
      <c r="J116" s="1">
        <f t="shared" si="10"/>
        <v>0.24965016617106875</v>
      </c>
    </row>
    <row r="117" spans="1:10">
      <c r="A117" t="s">
        <v>53</v>
      </c>
    </row>
    <row r="118" spans="1:10">
      <c r="A118" t="s">
        <v>54</v>
      </c>
      <c r="B118">
        <v>43216</v>
      </c>
      <c r="C118">
        <v>106210</v>
      </c>
      <c r="D118">
        <v>118793</v>
      </c>
      <c r="E118">
        <v>106599</v>
      </c>
      <c r="F118">
        <v>132074</v>
      </c>
      <c r="G118">
        <v>194327</v>
      </c>
      <c r="I118">
        <v>701219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sar</vt:lpstr>
      <vt:lpstr>calcs</vt:lpstr>
      <vt:lpstr>real_data</vt:lpstr>
      <vt:lpstr>Sheet1</vt:lpstr>
    </vt:vector>
  </TitlesOfParts>
  <Company>University of Leeds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geo6mab</dc:creator>
  <cp:lastModifiedBy>geo6mab</cp:lastModifiedBy>
  <dcterms:created xsi:type="dcterms:W3CDTF">2012-04-17T05:47:20Z</dcterms:created>
  <dcterms:modified xsi:type="dcterms:W3CDTF">2012-04-17T08:38:28Z</dcterms:modified>
</cp:coreProperties>
</file>